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C82983F1-735A-A640-9B63-B79519EBFA2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Y32" i="1"/>
  <c r="BX32" i="1"/>
  <c r="BQ32" i="1"/>
  <c r="BT32" i="1" s="1"/>
  <c r="BP32" i="1"/>
  <c r="BN32" i="1"/>
  <c r="BJ32" i="1"/>
  <c r="BD32" i="1"/>
  <c r="AY32" i="1"/>
  <c r="AW32" i="1"/>
  <c r="AP32" i="1"/>
  <c r="M32" i="1" s="1"/>
  <c r="L32" i="1" s="1"/>
  <c r="AE32" i="1" s="1"/>
  <c r="AK32" i="1"/>
  <c r="AC32" i="1"/>
  <c r="AB32" i="1"/>
  <c r="AA32" i="1" s="1"/>
  <c r="W32" i="1"/>
  <c r="X32" i="1" s="1"/>
  <c r="Y32" i="1" s="1"/>
  <c r="T32" i="1"/>
  <c r="N32" i="1"/>
  <c r="BM32" i="1" s="1"/>
  <c r="BO32" i="1" s="1"/>
  <c r="DM31" i="1"/>
  <c r="DL31" i="1"/>
  <c r="DJ31" i="1"/>
  <c r="BY31" i="1"/>
  <c r="BX31" i="1"/>
  <c r="BQ31" i="1"/>
  <c r="BT31" i="1" s="1"/>
  <c r="BP31" i="1"/>
  <c r="BJ31" i="1"/>
  <c r="BD31" i="1"/>
  <c r="AY31" i="1"/>
  <c r="AW31" i="1" s="1"/>
  <c r="AX31" i="1" s="1"/>
  <c r="AP31" i="1"/>
  <c r="M31" i="1" s="1"/>
  <c r="L31" i="1" s="1"/>
  <c r="AK31" i="1"/>
  <c r="AC31" i="1"/>
  <c r="AB31" i="1"/>
  <c r="AA31" i="1"/>
  <c r="T31" i="1"/>
  <c r="R31" i="1"/>
  <c r="N31" i="1"/>
  <c r="BM31" i="1" s="1"/>
  <c r="DM30" i="1"/>
  <c r="DL30" i="1"/>
  <c r="DJ30" i="1"/>
  <c r="W30" i="1" s="1"/>
  <c r="BY30" i="1"/>
  <c r="BX30" i="1"/>
  <c r="BP30" i="1"/>
  <c r="BJ30" i="1"/>
  <c r="BD30" i="1"/>
  <c r="BQ30" i="1" s="1"/>
  <c r="BT30" i="1" s="1"/>
  <c r="AY30" i="1"/>
  <c r="AW30" i="1" s="1"/>
  <c r="AP30" i="1"/>
  <c r="AK30" i="1"/>
  <c r="N30" i="1" s="1"/>
  <c r="BM30" i="1" s="1"/>
  <c r="AJ30" i="1"/>
  <c r="AI30" i="1"/>
  <c r="AC30" i="1"/>
  <c r="AB30" i="1"/>
  <c r="AA30" i="1" s="1"/>
  <c r="T30" i="1"/>
  <c r="R30" i="1"/>
  <c r="M30" i="1"/>
  <c r="L30" i="1"/>
  <c r="DM29" i="1"/>
  <c r="W29" i="1" s="1"/>
  <c r="DL29" i="1"/>
  <c r="DJ29" i="1"/>
  <c r="DK29" i="1" s="1"/>
  <c r="BY29" i="1"/>
  <c r="BX29" i="1"/>
  <c r="BW29" i="1"/>
  <c r="BV29" i="1"/>
  <c r="BZ29" i="1" s="1"/>
  <c r="CA29" i="1" s="1"/>
  <c r="BP29" i="1"/>
  <c r="BN29" i="1"/>
  <c r="BL29" i="1"/>
  <c r="BJ29" i="1"/>
  <c r="BD29" i="1"/>
  <c r="BQ29" i="1" s="1"/>
  <c r="BT29" i="1" s="1"/>
  <c r="BU29" i="1" s="1"/>
  <c r="AY29" i="1"/>
  <c r="AW29" i="1"/>
  <c r="AI29" i="1" s="1"/>
  <c r="AP29" i="1"/>
  <c r="M29" i="1" s="1"/>
  <c r="L29" i="1" s="1"/>
  <c r="AK29" i="1"/>
  <c r="N29" i="1" s="1"/>
  <c r="BM29" i="1" s="1"/>
  <c r="BO29" i="1" s="1"/>
  <c r="AJ29" i="1"/>
  <c r="AC29" i="1"/>
  <c r="AB29" i="1"/>
  <c r="AA29" i="1" s="1"/>
  <c r="T29" i="1"/>
  <c r="O29" i="1"/>
  <c r="DM28" i="1"/>
  <c r="DL28" i="1"/>
  <c r="DJ28" i="1"/>
  <c r="DK28" i="1" s="1"/>
  <c r="BL28" i="1" s="1"/>
  <c r="BN28" i="1" s="1"/>
  <c r="BY28" i="1"/>
  <c r="BX28" i="1"/>
  <c r="BQ28" i="1"/>
  <c r="BT28" i="1" s="1"/>
  <c r="BP28" i="1"/>
  <c r="BJ28" i="1"/>
  <c r="BD28" i="1"/>
  <c r="AY28" i="1"/>
  <c r="AW28" i="1"/>
  <c r="AP28" i="1"/>
  <c r="M28" i="1" s="1"/>
  <c r="L28" i="1" s="1"/>
  <c r="AK28" i="1"/>
  <c r="AF28" i="1"/>
  <c r="AE28" i="1"/>
  <c r="AC28" i="1"/>
  <c r="AB28" i="1"/>
  <c r="AA28" i="1" s="1"/>
  <c r="X28" i="1"/>
  <c r="Y28" i="1" s="1"/>
  <c r="W28" i="1"/>
  <c r="T28" i="1"/>
  <c r="O28" i="1"/>
  <c r="N28" i="1"/>
  <c r="BM28" i="1" s="1"/>
  <c r="BO28" i="1" s="1"/>
  <c r="DM27" i="1"/>
  <c r="DL27" i="1"/>
  <c r="DJ27" i="1"/>
  <c r="BY27" i="1"/>
  <c r="BX27" i="1"/>
  <c r="BP27" i="1"/>
  <c r="BJ27" i="1"/>
  <c r="BD27" i="1"/>
  <c r="BQ27" i="1" s="1"/>
  <c r="BT27" i="1" s="1"/>
  <c r="AY27" i="1"/>
  <c r="AW27" i="1" s="1"/>
  <c r="AX27" i="1"/>
  <c r="AP27" i="1"/>
  <c r="M27" i="1" s="1"/>
  <c r="L27" i="1" s="1"/>
  <c r="AK27" i="1"/>
  <c r="AC27" i="1"/>
  <c r="AB27" i="1"/>
  <c r="AA27" i="1"/>
  <c r="T27" i="1"/>
  <c r="N27" i="1"/>
  <c r="BM27" i="1" s="1"/>
  <c r="DM26" i="1"/>
  <c r="DL26" i="1"/>
  <c r="DK26" i="1"/>
  <c r="BL26" i="1" s="1"/>
  <c r="DJ26" i="1"/>
  <c r="BY26" i="1"/>
  <c r="BX26" i="1"/>
  <c r="BP26" i="1"/>
  <c r="BJ26" i="1"/>
  <c r="BD26" i="1"/>
  <c r="BQ26" i="1" s="1"/>
  <c r="BT26" i="1" s="1"/>
  <c r="AY26" i="1"/>
  <c r="AW26" i="1" s="1"/>
  <c r="R26" i="1" s="1"/>
  <c r="AP26" i="1"/>
  <c r="AK26" i="1"/>
  <c r="N26" i="1" s="1"/>
  <c r="BM26" i="1" s="1"/>
  <c r="BO26" i="1" s="1"/>
  <c r="AC26" i="1"/>
  <c r="AB26" i="1"/>
  <c r="AA26" i="1"/>
  <c r="T26" i="1"/>
  <c r="M26" i="1"/>
  <c r="L26" i="1"/>
  <c r="AE26" i="1" s="1"/>
  <c r="DM25" i="1"/>
  <c r="W25" i="1" s="1"/>
  <c r="DL25" i="1"/>
  <c r="DJ25" i="1"/>
  <c r="BY25" i="1"/>
  <c r="BX25" i="1"/>
  <c r="BV25" i="1"/>
  <c r="BZ25" i="1" s="1"/>
  <c r="CA25" i="1" s="1"/>
  <c r="BP25" i="1"/>
  <c r="BJ25" i="1"/>
  <c r="BD25" i="1"/>
  <c r="BQ25" i="1" s="1"/>
  <c r="BT25" i="1" s="1"/>
  <c r="BU25" i="1" s="1"/>
  <c r="AY25" i="1"/>
  <c r="AW25" i="1"/>
  <c r="AP25" i="1"/>
  <c r="M25" i="1" s="1"/>
  <c r="L25" i="1" s="1"/>
  <c r="AK25" i="1"/>
  <c r="N25" i="1" s="1"/>
  <c r="BM25" i="1" s="1"/>
  <c r="AC25" i="1"/>
  <c r="AB25" i="1"/>
  <c r="AA25" i="1" s="1"/>
  <c r="T25" i="1"/>
  <c r="DM24" i="1"/>
  <c r="DL24" i="1"/>
  <c r="DJ24" i="1"/>
  <c r="DK24" i="1" s="1"/>
  <c r="BL24" i="1" s="1"/>
  <c r="BO24" i="1" s="1"/>
  <c r="BY24" i="1"/>
  <c r="BX24" i="1"/>
  <c r="BQ24" i="1"/>
  <c r="BT24" i="1" s="1"/>
  <c r="BP24" i="1"/>
  <c r="BN24" i="1"/>
  <c r="BJ24" i="1"/>
  <c r="BD24" i="1"/>
  <c r="AY24" i="1"/>
  <c r="AW24" i="1"/>
  <c r="AP24" i="1"/>
  <c r="M24" i="1" s="1"/>
  <c r="L24" i="1" s="1"/>
  <c r="AK24" i="1"/>
  <c r="AC24" i="1"/>
  <c r="AB24" i="1"/>
  <c r="AA24" i="1" s="1"/>
  <c r="W24" i="1"/>
  <c r="X24" i="1" s="1"/>
  <c r="Y24" i="1" s="1"/>
  <c r="T24" i="1"/>
  <c r="N24" i="1"/>
  <c r="BM24" i="1" s="1"/>
  <c r="DM23" i="1"/>
  <c r="DL23" i="1"/>
  <c r="DJ23" i="1"/>
  <c r="W23" i="1" s="1"/>
  <c r="BY23" i="1"/>
  <c r="BX23" i="1"/>
  <c r="BT23" i="1"/>
  <c r="BU23" i="1" s="1"/>
  <c r="BQ23" i="1"/>
  <c r="BP23" i="1"/>
  <c r="BJ23" i="1"/>
  <c r="BD23" i="1"/>
  <c r="AY23" i="1"/>
  <c r="AW23" i="1" s="1"/>
  <c r="R23" i="1" s="1"/>
  <c r="AX23" i="1"/>
  <c r="AP23" i="1"/>
  <c r="M23" i="1" s="1"/>
  <c r="L23" i="1" s="1"/>
  <c r="AK23" i="1"/>
  <c r="AC23" i="1"/>
  <c r="AB23" i="1"/>
  <c r="AA23" i="1"/>
  <c r="T23" i="1"/>
  <c r="N23" i="1"/>
  <c r="BM23" i="1" s="1"/>
  <c r="DM22" i="1"/>
  <c r="DL22" i="1"/>
  <c r="DJ22" i="1"/>
  <c r="BY22" i="1"/>
  <c r="BX22" i="1"/>
  <c r="BP22" i="1"/>
  <c r="BJ22" i="1"/>
  <c r="BD22" i="1"/>
  <c r="BQ22" i="1" s="1"/>
  <c r="BT22" i="1" s="1"/>
  <c r="AY22" i="1"/>
  <c r="AW22" i="1" s="1"/>
  <c r="R22" i="1" s="1"/>
  <c r="AP22" i="1"/>
  <c r="AK22" i="1"/>
  <c r="N22" i="1" s="1"/>
  <c r="BM22" i="1" s="1"/>
  <c r="AC22" i="1"/>
  <c r="AB22" i="1"/>
  <c r="AA22" i="1"/>
  <c r="T22" i="1"/>
  <c r="M22" i="1"/>
  <c r="L22" i="1"/>
  <c r="AE22" i="1" s="1"/>
  <c r="DM21" i="1"/>
  <c r="W21" i="1" s="1"/>
  <c r="DL21" i="1"/>
  <c r="DJ21" i="1"/>
  <c r="DK21" i="1" s="1"/>
  <c r="BL21" i="1" s="1"/>
  <c r="BY21" i="1"/>
  <c r="BX21" i="1"/>
  <c r="BV21" i="1"/>
  <c r="BZ21" i="1" s="1"/>
  <c r="CA21" i="1" s="1"/>
  <c r="BP21" i="1"/>
  <c r="BM21" i="1"/>
  <c r="BJ21" i="1"/>
  <c r="BD21" i="1"/>
  <c r="BQ21" i="1" s="1"/>
  <c r="BT21" i="1" s="1"/>
  <c r="BU21" i="1" s="1"/>
  <c r="AY21" i="1"/>
  <c r="AW21" i="1"/>
  <c r="R21" i="1" s="1"/>
  <c r="AP21" i="1"/>
  <c r="M21" i="1" s="1"/>
  <c r="L21" i="1" s="1"/>
  <c r="AK21" i="1"/>
  <c r="AC21" i="1"/>
  <c r="AB21" i="1"/>
  <c r="AA21" i="1" s="1"/>
  <c r="T21" i="1"/>
  <c r="N21" i="1"/>
  <c r="DM20" i="1"/>
  <c r="DL20" i="1"/>
  <c r="DJ20" i="1"/>
  <c r="DK20" i="1" s="1"/>
  <c r="BL20" i="1" s="1"/>
  <c r="BY20" i="1"/>
  <c r="BX20" i="1"/>
  <c r="BQ20" i="1"/>
  <c r="BT20" i="1" s="1"/>
  <c r="BV20" i="1" s="1"/>
  <c r="BZ20" i="1" s="1"/>
  <c r="CA20" i="1" s="1"/>
  <c r="BP20" i="1"/>
  <c r="BJ20" i="1"/>
  <c r="BD20" i="1"/>
  <c r="AY20" i="1"/>
  <c r="AW20" i="1" s="1"/>
  <c r="AP20" i="1"/>
  <c r="M20" i="1" s="1"/>
  <c r="L20" i="1" s="1"/>
  <c r="AK20" i="1"/>
  <c r="AC20" i="1"/>
  <c r="AB20" i="1"/>
  <c r="AA20" i="1" s="1"/>
  <c r="W20" i="1"/>
  <c r="T20" i="1"/>
  <c r="N20" i="1"/>
  <c r="BM20" i="1" s="1"/>
  <c r="DM19" i="1"/>
  <c r="DL19" i="1"/>
  <c r="DK19" i="1"/>
  <c r="BL19" i="1" s="1"/>
  <c r="DJ19" i="1"/>
  <c r="W19" i="1" s="1"/>
  <c r="BY19" i="1"/>
  <c r="BX19" i="1"/>
  <c r="BP19" i="1"/>
  <c r="BJ19" i="1"/>
  <c r="BN19" i="1" s="1"/>
  <c r="BD19" i="1"/>
  <c r="BQ19" i="1" s="1"/>
  <c r="BT19" i="1" s="1"/>
  <c r="AY19" i="1"/>
  <c r="AW19" i="1" s="1"/>
  <c r="O19" i="1" s="1"/>
  <c r="AX19" i="1"/>
  <c r="AP19" i="1"/>
  <c r="M19" i="1" s="1"/>
  <c r="AK19" i="1"/>
  <c r="AC19" i="1"/>
  <c r="AB19" i="1"/>
  <c r="AA19" i="1" s="1"/>
  <c r="T19" i="1"/>
  <c r="N19" i="1"/>
  <c r="BM19" i="1" s="1"/>
  <c r="L19" i="1"/>
  <c r="DM18" i="1"/>
  <c r="DL18" i="1"/>
  <c r="DJ18" i="1"/>
  <c r="BY18" i="1"/>
  <c r="BX18" i="1"/>
  <c r="BP18" i="1"/>
  <c r="BJ18" i="1"/>
  <c r="BD18" i="1"/>
  <c r="BQ18" i="1" s="1"/>
  <c r="BT18" i="1" s="1"/>
  <c r="AY18" i="1"/>
  <c r="AX18" i="1"/>
  <c r="AW18" i="1"/>
  <c r="AP18" i="1"/>
  <c r="AK18" i="1"/>
  <c r="AJ18" i="1"/>
  <c r="AI18" i="1"/>
  <c r="AC18" i="1"/>
  <c r="AB18" i="1"/>
  <c r="AA18" i="1" s="1"/>
  <c r="T18" i="1"/>
  <c r="R18" i="1"/>
  <c r="O18" i="1"/>
  <c r="N18" i="1"/>
  <c r="BM18" i="1" s="1"/>
  <c r="M18" i="1"/>
  <c r="L18" i="1"/>
  <c r="AE18" i="1" s="1"/>
  <c r="DM17" i="1"/>
  <c r="DL17" i="1"/>
  <c r="DJ17" i="1"/>
  <c r="BY17" i="1"/>
  <c r="BX17" i="1"/>
  <c r="BP17" i="1"/>
  <c r="BJ17" i="1"/>
  <c r="BD17" i="1"/>
  <c r="BQ17" i="1" s="1"/>
  <c r="BT17" i="1" s="1"/>
  <c r="AY17" i="1"/>
  <c r="AX17" i="1"/>
  <c r="AW17" i="1"/>
  <c r="AI17" i="1" s="1"/>
  <c r="AP17" i="1"/>
  <c r="AK17" i="1"/>
  <c r="AJ17" i="1"/>
  <c r="AC17" i="1"/>
  <c r="AB17" i="1"/>
  <c r="W17" i="1"/>
  <c r="X17" i="1" s="1"/>
  <c r="Y17" i="1" s="1"/>
  <c r="T17" i="1"/>
  <c r="R17" i="1"/>
  <c r="O17" i="1"/>
  <c r="N17" i="1"/>
  <c r="BM17" i="1" s="1"/>
  <c r="M17" i="1"/>
  <c r="L17" i="1"/>
  <c r="AE17" i="1" s="1"/>
  <c r="BN21" i="1" l="1"/>
  <c r="BO21" i="1"/>
  <c r="BW26" i="1"/>
  <c r="BV26" i="1"/>
  <c r="BZ26" i="1" s="1"/>
  <c r="CA26" i="1" s="1"/>
  <c r="BU26" i="1"/>
  <c r="BW30" i="1"/>
  <c r="BV30" i="1"/>
  <c r="BZ30" i="1" s="1"/>
  <c r="CA30" i="1" s="1"/>
  <c r="BU30" i="1"/>
  <c r="BU22" i="1"/>
  <c r="BW22" i="1"/>
  <c r="BV22" i="1"/>
  <c r="BZ22" i="1" s="1"/>
  <c r="CA22" i="1" s="1"/>
  <c r="Z24" i="1"/>
  <c r="AD24" i="1" s="1"/>
  <c r="AF24" i="1"/>
  <c r="AG24" i="1"/>
  <c r="X21" i="1"/>
  <c r="Y21" i="1" s="1"/>
  <c r="U21" i="1" s="1"/>
  <c r="S21" i="1" s="1"/>
  <c r="V21" i="1" s="1"/>
  <c r="P21" i="1" s="1"/>
  <c r="Q21" i="1" s="1"/>
  <c r="BW27" i="1"/>
  <c r="BV27" i="1"/>
  <c r="BZ27" i="1" s="1"/>
  <c r="CA27" i="1" s="1"/>
  <c r="BU27" i="1"/>
  <c r="AE29" i="1"/>
  <c r="AG17" i="1"/>
  <c r="AH17" i="1" s="1"/>
  <c r="AF17" i="1"/>
  <c r="Z17" i="1"/>
  <c r="AD17" i="1" s="1"/>
  <c r="BV18" i="1"/>
  <c r="BZ18" i="1" s="1"/>
  <c r="CA18" i="1" s="1"/>
  <c r="BW18" i="1"/>
  <c r="BU18" i="1"/>
  <c r="U20" i="1"/>
  <c r="S20" i="1" s="1"/>
  <c r="V20" i="1" s="1"/>
  <c r="P20" i="1" s="1"/>
  <c r="Q20" i="1" s="1"/>
  <c r="AE20" i="1"/>
  <c r="BO20" i="1"/>
  <c r="BN20" i="1"/>
  <c r="AE21" i="1"/>
  <c r="AE25" i="1"/>
  <c r="U25" i="1"/>
  <c r="S25" i="1" s="1"/>
  <c r="V25" i="1" s="1"/>
  <c r="P25" i="1" s="1"/>
  <c r="Q25" i="1" s="1"/>
  <c r="AF19" i="1"/>
  <c r="X25" i="1"/>
  <c r="Y25" i="1" s="1"/>
  <c r="BU17" i="1"/>
  <c r="BW17" i="1"/>
  <c r="BV17" i="1"/>
  <c r="BZ17" i="1" s="1"/>
  <c r="CA17" i="1" s="1"/>
  <c r="BW19" i="1"/>
  <c r="BV19" i="1"/>
  <c r="BZ19" i="1" s="1"/>
  <c r="CA19" i="1" s="1"/>
  <c r="BU19" i="1"/>
  <c r="AI20" i="1"/>
  <c r="O20" i="1"/>
  <c r="AJ20" i="1"/>
  <c r="AX20" i="1"/>
  <c r="R20" i="1"/>
  <c r="BW31" i="1"/>
  <c r="BV31" i="1"/>
  <c r="BZ31" i="1" s="1"/>
  <c r="CA31" i="1" s="1"/>
  <c r="BU31" i="1"/>
  <c r="Z32" i="1"/>
  <c r="AD32" i="1" s="1"/>
  <c r="AG32" i="1"/>
  <c r="AF32" i="1"/>
  <c r="AH32" i="1" s="1"/>
  <c r="AE30" i="1"/>
  <c r="U30" i="1"/>
  <c r="S30" i="1" s="1"/>
  <c r="V30" i="1" s="1"/>
  <c r="P30" i="1" s="1"/>
  <c r="Q30" i="1" s="1"/>
  <c r="X30" i="1"/>
  <c r="Y30" i="1" s="1"/>
  <c r="AJ32" i="1"/>
  <c r="AI32" i="1"/>
  <c r="R32" i="1"/>
  <c r="BW32" i="1"/>
  <c r="BV32" i="1"/>
  <c r="BZ32" i="1" s="1"/>
  <c r="CA32" i="1" s="1"/>
  <c r="BU32" i="1"/>
  <c r="DK30" i="1"/>
  <c r="BL30" i="1" s="1"/>
  <c r="BN30" i="1" s="1"/>
  <c r="AX32" i="1"/>
  <c r="BW23" i="1"/>
  <c r="BV23" i="1"/>
  <c r="BZ23" i="1" s="1"/>
  <c r="CA23" i="1" s="1"/>
  <c r="AE19" i="1"/>
  <c r="U19" i="1"/>
  <c r="S19" i="1" s="1"/>
  <c r="V19" i="1" s="1"/>
  <c r="P19" i="1" s="1"/>
  <c r="Q19" i="1" s="1"/>
  <c r="AI25" i="1"/>
  <c r="R25" i="1"/>
  <c r="AX25" i="1"/>
  <c r="AJ24" i="1"/>
  <c r="AI24" i="1"/>
  <c r="R24" i="1"/>
  <c r="O27" i="1"/>
  <c r="AJ27" i="1"/>
  <c r="AI27" i="1"/>
  <c r="AX22" i="1"/>
  <c r="O22" i="1"/>
  <c r="BO27" i="1"/>
  <c r="X19" i="1"/>
  <c r="Y19" i="1" s="1"/>
  <c r="BN22" i="1"/>
  <c r="BO19" i="1"/>
  <c r="BW21" i="1"/>
  <c r="BW24" i="1"/>
  <c r="BV24" i="1"/>
  <c r="BZ24" i="1" s="1"/>
  <c r="CA24" i="1" s="1"/>
  <c r="BU24" i="1"/>
  <c r="BN26" i="1"/>
  <c r="AA17" i="1"/>
  <c r="AI19" i="1"/>
  <c r="X20" i="1"/>
  <c r="Y20" i="1" s="1"/>
  <c r="O21" i="1"/>
  <c r="AI22" i="1"/>
  <c r="W22" i="1"/>
  <c r="AX24" i="1"/>
  <c r="BW25" i="1"/>
  <c r="R27" i="1"/>
  <c r="AE31" i="1"/>
  <c r="O32" i="1"/>
  <c r="BW20" i="1"/>
  <c r="BU20" i="1"/>
  <c r="BO23" i="1"/>
  <c r="X29" i="1"/>
  <c r="Y29" i="1" s="1"/>
  <c r="AF29" i="1" s="1"/>
  <c r="W31" i="1"/>
  <c r="DK31" i="1"/>
  <c r="BL31" i="1" s="1"/>
  <c r="BN31" i="1" s="1"/>
  <c r="AX26" i="1"/>
  <c r="O26" i="1"/>
  <c r="U24" i="1"/>
  <c r="S24" i="1" s="1"/>
  <c r="V24" i="1" s="1"/>
  <c r="O23" i="1"/>
  <c r="AJ23" i="1"/>
  <c r="O24" i="1"/>
  <c r="DK17" i="1"/>
  <c r="BL17" i="1" s="1"/>
  <c r="BN17" i="1" s="1"/>
  <c r="AJ19" i="1"/>
  <c r="AJ22" i="1"/>
  <c r="DK22" i="1"/>
  <c r="BL22" i="1" s="1"/>
  <c r="BO22" i="1" s="1"/>
  <c r="BN23" i="1"/>
  <c r="AI26" i="1"/>
  <c r="W26" i="1"/>
  <c r="BN27" i="1"/>
  <c r="W27" i="1"/>
  <c r="DK27" i="1"/>
  <c r="BL27" i="1" s="1"/>
  <c r="U28" i="1"/>
  <c r="S28" i="1" s="1"/>
  <c r="V28" i="1" s="1"/>
  <c r="P28" i="1" s="1"/>
  <c r="Q28" i="1" s="1"/>
  <c r="AF30" i="1"/>
  <c r="BO30" i="1"/>
  <c r="BO31" i="1"/>
  <c r="U32" i="1"/>
  <c r="S32" i="1" s="1"/>
  <c r="V32" i="1" s="1"/>
  <c r="P32" i="1" s="1"/>
  <c r="Q32" i="1" s="1"/>
  <c r="AI21" i="1"/>
  <c r="AX21" i="1"/>
  <c r="AE23" i="1"/>
  <c r="AE27" i="1"/>
  <c r="R19" i="1"/>
  <c r="AF21" i="1"/>
  <c r="X23" i="1"/>
  <c r="Y23" i="1" s="1"/>
  <c r="U23" i="1" s="1"/>
  <c r="S23" i="1" s="1"/>
  <c r="V23" i="1" s="1"/>
  <c r="P23" i="1" s="1"/>
  <c r="Q23" i="1" s="1"/>
  <c r="AE24" i="1"/>
  <c r="O25" i="1"/>
  <c r="AJ26" i="1"/>
  <c r="Z28" i="1"/>
  <c r="AD28" i="1" s="1"/>
  <c r="AG28" i="1"/>
  <c r="AH28" i="1" s="1"/>
  <c r="AJ28" i="1"/>
  <c r="AI28" i="1"/>
  <c r="R28" i="1"/>
  <c r="BW28" i="1"/>
  <c r="BV28" i="1"/>
  <c r="BZ28" i="1" s="1"/>
  <c r="CA28" i="1" s="1"/>
  <c r="BU28" i="1"/>
  <c r="O31" i="1"/>
  <c r="AJ31" i="1"/>
  <c r="AI31" i="1"/>
  <c r="AH24" i="1"/>
  <c r="W18" i="1"/>
  <c r="AJ21" i="1"/>
  <c r="U17" i="1"/>
  <c r="S17" i="1" s="1"/>
  <c r="V17" i="1" s="1"/>
  <c r="P17" i="1" s="1"/>
  <c r="Q17" i="1" s="1"/>
  <c r="DK18" i="1"/>
  <c r="BL18" i="1" s="1"/>
  <c r="BO18" i="1" s="1"/>
  <c r="AI23" i="1"/>
  <c r="DK23" i="1"/>
  <c r="BL23" i="1" s="1"/>
  <c r="AF25" i="1"/>
  <c r="AJ25" i="1"/>
  <c r="DK25" i="1"/>
  <c r="BL25" i="1" s="1"/>
  <c r="BN25" i="1" s="1"/>
  <c r="AX28" i="1"/>
  <c r="AX30" i="1"/>
  <c r="O30" i="1"/>
  <c r="AX29" i="1"/>
  <c r="R29" i="1"/>
  <c r="BN18" i="1" l="1"/>
  <c r="Z19" i="1"/>
  <c r="AD19" i="1" s="1"/>
  <c r="AG19" i="1"/>
  <c r="AH19" i="1" s="1"/>
  <c r="X31" i="1"/>
  <c r="Y31" i="1" s="1"/>
  <c r="Z29" i="1"/>
  <c r="AD29" i="1" s="1"/>
  <c r="AG29" i="1"/>
  <c r="AH29" i="1" s="1"/>
  <c r="X18" i="1"/>
  <c r="Y18" i="1" s="1"/>
  <c r="P24" i="1"/>
  <c r="Q24" i="1" s="1"/>
  <c r="X22" i="1"/>
  <c r="Y22" i="1" s="1"/>
  <c r="Z25" i="1"/>
  <c r="AD25" i="1" s="1"/>
  <c r="AG25" i="1"/>
  <c r="AH25" i="1" s="1"/>
  <c r="BO25" i="1"/>
  <c r="X26" i="1"/>
  <c r="Y26" i="1" s="1"/>
  <c r="AG30" i="1"/>
  <c r="AH30" i="1" s="1"/>
  <c r="Z30" i="1"/>
  <c r="AD30" i="1" s="1"/>
  <c r="Z21" i="1"/>
  <c r="AD21" i="1" s="1"/>
  <c r="AG21" i="1"/>
  <c r="AH21" i="1" s="1"/>
  <c r="BO17" i="1"/>
  <c r="Z23" i="1"/>
  <c r="AD23" i="1" s="1"/>
  <c r="AG23" i="1"/>
  <c r="AH23" i="1" s="1"/>
  <c r="AF23" i="1"/>
  <c r="X27" i="1"/>
  <c r="Y27" i="1" s="1"/>
  <c r="Z20" i="1"/>
  <c r="AD20" i="1" s="1"/>
  <c r="AG20" i="1"/>
  <c r="AH20" i="1" s="1"/>
  <c r="AF20" i="1"/>
  <c r="U29" i="1"/>
  <c r="S29" i="1" s="1"/>
  <c r="V29" i="1" s="1"/>
  <c r="P29" i="1" s="1"/>
  <c r="Q29" i="1" s="1"/>
  <c r="AG26" i="1" l="1"/>
  <c r="Z26" i="1"/>
  <c r="AD26" i="1" s="1"/>
  <c r="AF26" i="1"/>
  <c r="U26" i="1"/>
  <c r="S26" i="1" s="1"/>
  <c r="V26" i="1" s="1"/>
  <c r="P26" i="1" s="1"/>
  <c r="Q26" i="1" s="1"/>
  <c r="Z31" i="1"/>
  <c r="AD31" i="1" s="1"/>
  <c r="AF31" i="1"/>
  <c r="AG31" i="1"/>
  <c r="AH31" i="1" s="1"/>
  <c r="U31" i="1"/>
  <c r="S31" i="1" s="1"/>
  <c r="V31" i="1" s="1"/>
  <c r="P31" i="1" s="1"/>
  <c r="Q31" i="1" s="1"/>
  <c r="Z27" i="1"/>
  <c r="AD27" i="1" s="1"/>
  <c r="AG27" i="1"/>
  <c r="AH27" i="1" s="1"/>
  <c r="AF27" i="1"/>
  <c r="U27" i="1"/>
  <c r="S27" i="1" s="1"/>
  <c r="V27" i="1" s="1"/>
  <c r="P27" i="1" s="1"/>
  <c r="Q27" i="1" s="1"/>
  <c r="AG22" i="1"/>
  <c r="AH22" i="1" s="1"/>
  <c r="Z22" i="1"/>
  <c r="AD22" i="1" s="1"/>
  <c r="U22" i="1"/>
  <c r="S22" i="1" s="1"/>
  <c r="V22" i="1" s="1"/>
  <c r="P22" i="1" s="1"/>
  <c r="Q22" i="1" s="1"/>
  <c r="AF22" i="1"/>
  <c r="AG18" i="1"/>
  <c r="Z18" i="1"/>
  <c r="AD18" i="1" s="1"/>
  <c r="AF18" i="1"/>
  <c r="U18" i="1"/>
  <c r="S18" i="1" s="1"/>
  <c r="V18" i="1" s="1"/>
  <c r="P18" i="1" s="1"/>
  <c r="Q18" i="1" s="1"/>
  <c r="AH18" i="1" l="1"/>
  <c r="AH26" i="1"/>
</calcChain>
</file>

<file path=xl/sharedStrings.xml><?xml version="1.0" encoding="utf-8"?>
<sst xmlns="http://schemas.openxmlformats.org/spreadsheetml/2006/main" count="1131" uniqueCount="511">
  <si>
    <t>File opened</t>
  </si>
  <si>
    <t>2023-06-20 08:32:18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</si>
  <si>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</si>
  <si>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</si>
  <si>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</si>
  <si>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</si>
  <si>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</si>
  <si>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</si>
  <si>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</si>
  <si>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</si>
  <si>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</si>
  <si>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</si>
  <si>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</si>
  <si>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{"h2oaspan1": "1.00419", "ssa_ref": "36474.5", "ssb_ref": "38434", "h2obspan1": "1.00227", "co2bspan2a": "0.327161", "h2oaspanconc2": "0", "h2obspan2b": "0.0697624", "co2bzero": "0.959397", "flowmeterzero": "0.995701", "h2oaspanconc1": "12.52", "h2oaspan2a": "0.0693836", "oxygen": "21", "h2oaspan2": "0", "h2obspanconc2": "0", "co2bspan2": "-0.0307545", "h2obspanconc1": "12.52", "co2aspan2": "-0.030163", "co2aspan2a": "0.327778", "tbzero": "-0.0150089", "flowazero": "0.31134", "h2oazero": "1.00658", "co2bspanconc2": "309.1", "tazero": "-0.0478325", "h2obzero": "1.00009", "co2aspan2b": "0.325324", "co2aspan1": "1.0024", "co2bspan2b": "0.324713", "co2aspanconc1": "2490", "h2obspan2": "0", "chamberpressurezero": "2.56232", "flowbzero": "0.30834", "co2azero": "0.992736", "h2obspan2a": "0.0696041", "co2bspan1": "1.00258", "co2bspanconc1": "2490", "h2oaspan2b": "0.0696742", "co2aspanconc2": "309.1"}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</si>
  <si>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</si>
  <si>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</si>
  <si>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</si>
  <si>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</si>
  <si>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</si>
  <si>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</si>
  <si>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</si>
  <si>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</si>
  <si>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</si>
  <si>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</si>
  <si>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</si>
  <si>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</si>
  <si>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</si>
  <si>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08:32:18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</si>
  <si>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</si>
  <si>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</si>
  <si>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</si>
  <si>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</si>
  <si>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</si>
  <si>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</si>
  <si>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</si>
  <si>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</si>
  <si>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</si>
  <si>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</si>
  <si>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</si>
  <si>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</si>
  <si>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</si>
  <si>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</si>
  <si>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</si>
  <si>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</si>
  <si>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</si>
  <si>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</si>
  <si>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</si>
  <si>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</si>
  <si>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</si>
  <si>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</si>
  <si>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</si>
  <si>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</si>
  <si>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</si>
  <si>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</si>
  <si>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</si>
  <si>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</si>
  <si>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</si>
  <si>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</si>
  <si>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</si>
  <si>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</si>
  <si>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</si>
  <si>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</si>
  <si>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</si>
  <si>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</si>
  <si>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</si>
  <si>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</si>
  <si>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</si>
  <si>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</si>
  <si>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</si>
  <si>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</si>
  <si>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</si>
  <si>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</si>
  <si>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</si>
  <si>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</si>
  <si>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</si>
  <si>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</si>
  <si>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</si>
  <si>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</si>
  <si>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</si>
  <si>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</si>
  <si>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</si>
  <si>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6.18156 91.8599 367.231 600.59 835.741 1028.45 1229.75 1333</t>
  </si>
  <si>
    <t>Fs_true</t>
  </si>
  <si>
    <t>-0.630457 101.461 403.713 601.415 804.93 1000.88 1206.34 1400.8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</si>
  <si>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</si>
  <si>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</si>
  <si>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</si>
  <si>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</si>
  <si>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</si>
  <si>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</si>
  <si>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</si>
  <si>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</si>
  <si>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</si>
  <si>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</si>
  <si>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</si>
  <si>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</si>
  <si>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</si>
  <si>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</si>
  <si>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</si>
  <si>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</si>
  <si>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</si>
  <si>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</si>
  <si>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</si>
  <si>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</si>
  <si>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</si>
  <si>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</si>
  <si>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</si>
  <si>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</si>
  <si>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</si>
  <si>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</si>
  <si>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</si>
  <si>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</si>
  <si>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</si>
  <si>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</si>
  <si>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</si>
  <si>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</si>
  <si>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</si>
  <si>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</si>
  <si>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</si>
  <si>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</si>
  <si>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</si>
  <si>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</si>
  <si>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</si>
  <si>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</si>
  <si>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</si>
  <si>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</si>
  <si>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</si>
  <si>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</si>
  <si>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</si>
  <si>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</si>
  <si>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</si>
  <si>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</si>
  <si>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</si>
  <si>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</si>
  <si>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</si>
  <si>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</si>
  <si>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</si>
  <si>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</si>
  <si>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</si>
  <si>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</si>
  <si>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</si>
  <si>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</si>
  <si>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</si>
  <si>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</si>
  <si>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</si>
  <si>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</si>
  <si>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</si>
  <si>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</si>
  <si>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</si>
  <si>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</si>
  <si>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</si>
  <si>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</si>
  <si>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</si>
  <si>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</si>
  <si>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</si>
  <si>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</si>
  <si>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</si>
  <si>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</si>
  <si>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</si>
  <si>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</si>
  <si>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</si>
  <si>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</si>
  <si>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</si>
  <si>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</si>
  <si>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</si>
  <si>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</si>
  <si>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</si>
  <si>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</si>
  <si>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</si>
  <si>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</si>
  <si>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</si>
  <si>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</si>
  <si>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</si>
  <si>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</si>
  <si>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</si>
  <si>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</si>
  <si>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</si>
  <si>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</si>
  <si>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</si>
  <si>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</si>
  <si>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</si>
  <si>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</si>
  <si>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</si>
  <si>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</si>
  <si>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</si>
  <si>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</si>
  <si>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</si>
  <si>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</si>
  <si>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</si>
  <si>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</si>
  <si>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</si>
  <si>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</si>
  <si>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</si>
  <si>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</si>
  <si>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</si>
  <si>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</si>
  <si>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</si>
  <si>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</si>
  <si>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</si>
  <si>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</si>
  <si>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</si>
  <si>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</si>
  <si>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</si>
  <si>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</si>
  <si>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</si>
  <si>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</si>
  <si>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</si>
  <si>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</si>
  <si>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</si>
  <si>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</si>
  <si>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</si>
  <si>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</si>
  <si>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</si>
  <si>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</si>
  <si>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</si>
  <si>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</si>
  <si>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</si>
  <si>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</si>
  <si>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</si>
  <si>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</si>
  <si>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</si>
  <si>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</si>
  <si>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</si>
  <si>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</si>
  <si>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</si>
  <si>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</si>
  <si>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</si>
  <si>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</si>
  <si>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</si>
  <si>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</si>
  <si>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</si>
  <si>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</si>
  <si>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</si>
  <si>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</si>
  <si>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</si>
  <si>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</si>
  <si>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</si>
  <si>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</si>
  <si>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</si>
  <si>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</si>
  <si>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</si>
  <si>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</si>
  <si>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</si>
  <si>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</si>
  <si>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</si>
  <si>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</si>
  <si>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</si>
  <si>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</si>
  <si>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</si>
  <si>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</si>
  <si>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</si>
  <si>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</si>
  <si>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</si>
  <si>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</si>
  <si>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</si>
  <si>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</si>
  <si>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</si>
  <si>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</si>
  <si>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</si>
  <si>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</si>
  <si>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</si>
  <si>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</si>
  <si>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</si>
  <si>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</si>
  <si>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</si>
  <si>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</si>
  <si>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</si>
  <si>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</si>
  <si>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</si>
  <si>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</si>
  <si>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</si>
  <si>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</si>
  <si>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</si>
  <si>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</si>
  <si>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</si>
  <si>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</si>
  <si>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</si>
  <si>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</si>
  <si>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</si>
  <si>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</si>
  <si>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</si>
  <si>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</si>
  <si>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</si>
  <si>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</si>
  <si>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</si>
  <si>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</si>
  <si>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</si>
  <si>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</si>
  <si>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</si>
  <si>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</si>
  <si>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</si>
  <si>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</si>
  <si>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</si>
  <si>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</si>
  <si>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</si>
  <si>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</si>
  <si>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</si>
  <si>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</si>
  <si>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</si>
  <si>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</si>
  <si>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</si>
  <si>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</si>
  <si>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</si>
  <si>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</si>
  <si>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</si>
  <si>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</si>
  <si>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</si>
  <si>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</si>
  <si>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</si>
  <si>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</si>
  <si>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</si>
  <si>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</si>
  <si>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</si>
  <si>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</si>
  <si>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</si>
  <si>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</si>
  <si>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</si>
  <si>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</si>
  <si>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</si>
  <si>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</si>
  <si>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</si>
  <si>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</si>
  <si>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</si>
  <si>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</si>
  <si>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</si>
  <si>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</si>
  <si>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</si>
  <si>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</si>
  <si>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</si>
  <si>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</si>
  <si>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</si>
  <si>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</si>
  <si>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</si>
  <si>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</si>
  <si>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</si>
  <si>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</si>
  <si>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</si>
  <si>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</si>
  <si>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</si>
  <si>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</si>
  <si>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</si>
  <si>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</si>
  <si>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</si>
  <si>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</si>
  <si>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</si>
  <si>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</si>
  <si>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</si>
  <si>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</si>
  <si>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</si>
  <si>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</si>
  <si>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</si>
  <si>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</si>
  <si>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</si>
  <si>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</si>
  <si>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</si>
  <si>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</si>
  <si>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</si>
  <si>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</si>
  <si>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</si>
  <si>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</si>
  <si>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</si>
  <si>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</si>
  <si>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</si>
  <si>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</si>
  <si>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</si>
  <si>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</si>
  <si>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</si>
  <si>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</si>
  <si>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</si>
  <si>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</si>
  <si>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</si>
  <si>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</si>
  <si>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</si>
  <si>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</si>
  <si>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</si>
  <si>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</si>
  <si>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</si>
  <si>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</si>
  <si>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</si>
  <si>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</si>
  <si>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</si>
  <si>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</si>
  <si>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</si>
  <si>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</si>
  <si>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</si>
  <si>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</si>
  <si>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</si>
  <si>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</si>
  <si>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</si>
  <si>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</si>
  <si>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</si>
  <si>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</si>
  <si>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</si>
  <si>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</si>
  <si>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</si>
  <si>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</si>
  <si>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</si>
  <si>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</si>
  <si>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</si>
  <si>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</si>
  <si>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</si>
  <si>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</si>
  <si>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</si>
  <si>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</si>
  <si>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</si>
  <si>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</si>
  <si>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</si>
  <si>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</si>
  <si>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</si>
  <si>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</si>
  <si>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</si>
  <si>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</si>
  <si>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</si>
  <si>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</si>
  <si>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</si>
  <si>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</si>
  <si>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</si>
  <si>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</si>
  <si>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</si>
  <si>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</si>
  <si>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</si>
  <si>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</si>
  <si>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</si>
  <si>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</si>
  <si>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</si>
  <si>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</si>
  <si>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</si>
  <si>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</si>
  <si>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</si>
  <si>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</si>
  <si>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</si>
  <si>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</si>
  <si>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</si>
  <si>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</si>
  <si>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</si>
  <si>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</si>
  <si>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20230620 08:52:30</t>
  </si>
  <si>
    <t>08:52:30</t>
  </si>
  <si>
    <t>Intact</t>
  </si>
  <si>
    <t>RECT-308-20230614-12_13_00</t>
  </si>
  <si>
    <t>MPF-331-20230620-08_52_22</t>
  </si>
  <si>
    <t>-</t>
  </si>
  <si>
    <t>0: Broadleaf</t>
  </si>
  <si>
    <t>08:52:51</t>
  </si>
  <si>
    <t>2/3</t>
  </si>
  <si>
    <t>11111111</t>
  </si>
  <si>
    <t>oooooooo</t>
  </si>
  <si>
    <t>on</t>
  </si>
  <si>
    <t>20230620 09:14:54</t>
  </si>
  <si>
    <t>09:14:54</t>
  </si>
  <si>
    <t>Excised</t>
  </si>
  <si>
    <t>MPF-332-20230620-09_14_46</t>
  </si>
  <si>
    <t>09:15:18</t>
  </si>
  <si>
    <t>20230620 09:50:19</t>
  </si>
  <si>
    <t>09:50:19</t>
  </si>
  <si>
    <t>MPF-333-20230620-09_50_12</t>
  </si>
  <si>
    <t>09:50:56</t>
  </si>
  <si>
    <t>1/3</t>
  </si>
  <si>
    <t>20230620 10:12:58</t>
  </si>
  <si>
    <t>10:12:58</t>
  </si>
  <si>
    <t>MPF-334-20230620-10_12_51</t>
  </si>
  <si>
    <t>10:13:18</t>
  </si>
  <si>
    <t>20230620 10:50:01</t>
  </si>
  <si>
    <t>10:50:01</t>
  </si>
  <si>
    <t>MPF-335-20230620-10_49_54</t>
  </si>
  <si>
    <t>10:50:43</t>
  </si>
  <si>
    <t>20230620 11:12:37</t>
  </si>
  <si>
    <t>11:12:37</t>
  </si>
  <si>
    <t>MPF-336-20230620-11_12_30</t>
  </si>
  <si>
    <t>11:12:57</t>
  </si>
  <si>
    <t>20230620 11:50:56</t>
  </si>
  <si>
    <t>11:50:56</t>
  </si>
  <si>
    <t>MPF-337-20230620-11_50_50</t>
  </si>
  <si>
    <t>11:51:20</t>
  </si>
  <si>
    <t>0/3</t>
  </si>
  <si>
    <t>20230620 12:15:01</t>
  </si>
  <si>
    <t>12:15:01</t>
  </si>
  <si>
    <t>MPF-338-20230620-12_14_55</t>
  </si>
  <si>
    <t>12:15:28</t>
  </si>
  <si>
    <t>20230620 12:52:09</t>
  </si>
  <si>
    <t>12:52:09</t>
  </si>
  <si>
    <t>MPF-339-20230620-12_52_03</t>
  </si>
  <si>
    <t>12:52:32</t>
  </si>
  <si>
    <t>20230620 13:16:04</t>
  </si>
  <si>
    <t>13:16:04</t>
  </si>
  <si>
    <t>MPF-340-20230620-13_15_58</t>
  </si>
  <si>
    <t>13:16:45</t>
  </si>
  <si>
    <t>20230620 13:50:37</t>
  </si>
  <si>
    <t>13:50:37</t>
  </si>
  <si>
    <t>MPF-341-20230620-13_50_32</t>
  </si>
  <si>
    <t>13:51:19</t>
  </si>
  <si>
    <t>20230620 14:14:36</t>
  </si>
  <si>
    <t>14:14:36</t>
  </si>
  <si>
    <t>MPF-342-20230620-14_14_30</t>
  </si>
  <si>
    <t>14:14:54</t>
  </si>
  <si>
    <t>20230620 14:50:16</t>
  </si>
  <si>
    <t>14:50:16</t>
  </si>
  <si>
    <t>MPF-343-20230620-14_50_11</t>
  </si>
  <si>
    <t>14:50:41</t>
  </si>
  <si>
    <t>20230620 15:17:03</t>
  </si>
  <si>
    <t>15:17:03</t>
  </si>
  <si>
    <t>MPF-344-20230620-15_16_58</t>
  </si>
  <si>
    <t>15:17:25</t>
  </si>
  <si>
    <t>20230620 15:50:49</t>
  </si>
  <si>
    <t>15:50:49</t>
  </si>
  <si>
    <t>MPF-345-20230620-15_50_44</t>
  </si>
  <si>
    <t>15:51:30</t>
  </si>
  <si>
    <t>20230620 16:15:09</t>
  </si>
  <si>
    <t>16:15:09</t>
  </si>
  <si>
    <t>MPF-346-20230620-16_15_04</t>
  </si>
  <si>
    <t>16:15:36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</si>
</sst>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32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299" x14ac:dyDescent="0.2">
      <c r="I1">
        <v>9390</v>
      </c>
    </row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434</v>
      </c>
      <c r="IC16" t="s">
        <v>434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1687276350.0999999</v>
      </c>
      <c r="C17">
        <v>0</v>
      </c>
      <c r="D17" t="s">
        <v>436</v>
      </c>
      <c r="E17" t="s">
        <v>437</v>
      </c>
      <c r="F17">
        <v>30</v>
      </c>
      <c r="G17" s="1">
        <v>12.6</v>
      </c>
      <c r="H17" t="s">
        <v>438</v>
      </c>
      <c r="I17" s="1">
        <v>210</v>
      </c>
      <c r="J17" s="1">
        <v>190</v>
      </c>
      <c r="K17">
        <v>1687276341.5999999</v>
      </c>
      <c r="L17">
        <f t="shared" ref="L17:L32" si="0">(M17)/1000</f>
        <v>8.0538169729823801E-4</v>
      </c>
      <c r="M17">
        <f t="shared" ref="M17:M32" si="1">IF(DR17, AP17, AJ17)</f>
        <v>0.80538169729823805</v>
      </c>
      <c r="N17">
        <f t="shared" ref="N17:N32" si="2">IF(DR17, AK17, AI17)</f>
        <v>3.2931789132491467</v>
      </c>
      <c r="O17">
        <f t="shared" ref="O17:O32" si="3">DT17 - IF(AW17&gt;1, N17*DN17*100/(AY17*EH17), 0)</f>
        <v>397.11756250000002</v>
      </c>
      <c r="P17">
        <f t="shared" ref="P17:P32" si="4">((V17-L17/2)*O17-N17)/(V17+L17/2)</f>
        <v>262.62851579957709</v>
      </c>
      <c r="Q17">
        <f t="shared" ref="Q17:Q32" si="5">P17*(EA17+EB17)/1000</f>
        <v>26.598905922291642</v>
      </c>
      <c r="R17">
        <f t="shared" ref="R17:R32" si="6">(DT17 - IF(AW17&gt;1, N17*DN17*100/(AY17*EH17), 0))*(EA17+EB17)/1000</f>
        <v>40.219900161520393</v>
      </c>
      <c r="S17">
        <f t="shared" ref="S17:S32" si="7">2/((1/U17-1/T17)+SIGN(U17)*SQRT((1/U17-1/T17)*(1/U17-1/T17) + 4*DO17/((DO17+1)*(DO17+1))*(2*1/U17*1/T17-1/T17*1/T17)))</f>
        <v>4.2562527555139167E-2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3.8375487678097402</v>
      </c>
      <c r="U17">
        <f t="shared" ref="U17:U32" si="9">L17*(1000-(1000*0.61365*EXP(17.502*Y17/(240.97+Y17))/(EA17+EB17)+DV17)/2)/(1000*0.61365*EXP(17.502*Y17/(240.97+Y17))/(EA17+EB17)-DV17)</f>
        <v>4.2302002889876303E-2</v>
      </c>
      <c r="V17">
        <f t="shared" ref="V17:V32" si="10">1/((DO17+1)/(S17/1.6)+1/(T17/1.37)) + DO17/((DO17+1)/(S17/1.6) + DO17/(T17/1.37))</f>
        <v>2.6462025783705254E-2</v>
      </c>
      <c r="W17">
        <f t="shared" ref="W17:W32" si="11">(DJ17*DM17)</f>
        <v>321.51039001155397</v>
      </c>
      <c r="X17">
        <f t="shared" ref="X17:X32" si="12">(EC17+(W17+2*0.95*0.0000000567*(((EC17+$B$7)+273)^4-(EC17+273)^4)-44100*L17)/(1.84*29.3*T17+8*0.95*0.0000000567*(EC17+273)^3))</f>
        <v>26.62852918852813</v>
      </c>
      <c r="Y17">
        <f t="shared" ref="Y17:Y32" si="13">($C$7*ED17+$D$7*EE17+$E$7*X17)</f>
        <v>25.6107625</v>
      </c>
      <c r="Z17">
        <f t="shared" ref="Z17:Z32" si="14">0.61365*EXP(17.502*Y17/(240.97+Y17))</f>
        <v>3.2973182414524627</v>
      </c>
      <c r="AA17">
        <f t="shared" ref="AA17:AA32" si="15">(AB17/AC17*100)</f>
        <v>43.631651120426355</v>
      </c>
      <c r="AB17">
        <f t="shared" ref="AB17:AB32" si="16">DV17*(EA17+EB17)/1000</f>
        <v>1.4139192813319343</v>
      </c>
      <c r="AC17">
        <f t="shared" ref="AC17:AC32" si="17">0.61365*EXP(17.502*EC17/(240.97+EC17))</f>
        <v>3.2405816535097882</v>
      </c>
      <c r="AD17">
        <f t="shared" ref="AD17:AD32" si="18">(Z17-DV17*(EA17+EB17)/1000)</f>
        <v>1.8833989601205283</v>
      </c>
      <c r="AE17">
        <f t="shared" ref="AE17:AE32" si="19">(-L17*44100)</f>
        <v>-35.517332850852299</v>
      </c>
      <c r="AF17">
        <f t="shared" ref="AF17:AF32" si="20">2*29.3*T17*0.92*(EC17-Y17)</f>
        <v>-60.441599745004773</v>
      </c>
      <c r="AG17">
        <f t="shared" ref="AG17:AG32" si="21">2*0.95*0.0000000567*(((EC17+$B$7)+273)^4-(Y17+273)^4)</f>
        <v>-3.3471273372308117</v>
      </c>
      <c r="AH17">
        <f t="shared" ref="AH17:AH32" si="22">W17+AG17+AE17+AF17</f>
        <v>222.20433007846609</v>
      </c>
      <c r="AI17">
        <f t="shared" ref="AI17:AI32" si="23">DZ17*AW17*(DU17-DT17*(1000-AW17*DW17)/(1000-AW17*DV17))/(100*DN17)</f>
        <v>4.4532060301834271</v>
      </c>
      <c r="AJ17">
        <f t="shared" ref="AJ17:AJ32" si="24">1000*DZ17*AW17*(DV17-DW17)/(100*DN17*(1000-AW17*DV17))</f>
        <v>0.82905400192662282</v>
      </c>
      <c r="AK17">
        <f t="shared" ref="AK17:AK32" si="25">(AL17 - AM17 - EA17*1000/(8.314*(EC17+273.15)) * AO17/DZ17 * AN17) * DZ17/(100*DN17) * (1000 - DW17)/1000</f>
        <v>3.2931789132491467</v>
      </c>
      <c r="AL17">
        <v>405.44198011763399</v>
      </c>
      <c r="AM17">
        <v>403.42219999999998</v>
      </c>
      <c r="AN17">
        <v>3.1693012168672401E-3</v>
      </c>
      <c r="AO17">
        <v>66.965792709967999</v>
      </c>
      <c r="AP17">
        <f t="shared" ref="AP17:AP32" si="26">(AR17 - AQ17 + EA17*1000/(8.314*(EC17+273.15)) * AT17/DZ17 * AS17) * DZ17/(100*DN17) * 1000/(1000 - AR17)</f>
        <v>0.80538169729823805</v>
      </c>
      <c r="AQ17">
        <v>13.471622569817301</v>
      </c>
      <c r="AR17">
        <v>13.9480090909091</v>
      </c>
      <c r="AS17">
        <v>7.6211720834707602E-7</v>
      </c>
      <c r="AT17">
        <v>77.472497193338896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53809.269341964784</v>
      </c>
      <c r="AZ17" t="s">
        <v>439</v>
      </c>
      <c r="BA17">
        <v>10014.1</v>
      </c>
      <c r="BB17">
        <v>225.19399999999999</v>
      </c>
      <c r="BC17">
        <v>1046.96</v>
      </c>
      <c r="BD17">
        <f t="shared" ref="BD17:BD32" si="30">1-BB17/BC17</f>
        <v>0.78490677771834649</v>
      </c>
      <c r="BE17">
        <v>-1.3787935212400999</v>
      </c>
      <c r="BF17" t="s">
        <v>440</v>
      </c>
      <c r="BG17">
        <v>10075.299999999999</v>
      </c>
      <c r="BH17">
        <v>271.41561538461502</v>
      </c>
      <c r="BI17">
        <v>293.70379771866601</v>
      </c>
      <c r="BJ17">
        <f t="shared" ref="BJ17:BJ32" si="31">1-BH17/BI17</f>
        <v>7.5886599040167924E-2</v>
      </c>
      <c r="BK17">
        <v>0.5</v>
      </c>
      <c r="BL17">
        <f t="shared" ref="BL17:BL32" si="32">DK17</f>
        <v>1681.1952000059864</v>
      </c>
      <c r="BM17">
        <f t="shared" ref="BM17:BM32" si="33">N17</f>
        <v>3.2931789132491467</v>
      </c>
      <c r="BN17">
        <f t="shared" ref="BN17:BN32" si="34">BJ17*BK17*BL17</f>
        <v>63.790093025554604</v>
      </c>
      <c r="BO17">
        <f t="shared" ref="BO17:BO32" si="35">(BM17-BE17)/BL17</f>
        <v>2.7789589421101193E-3</v>
      </c>
      <c r="BP17">
        <f t="shared" ref="BP17:BP32" si="36">(BC17-BI17)/BI17</f>
        <v>2.5646798173269301</v>
      </c>
      <c r="BQ17">
        <f t="shared" ref="BQ17:BQ32" si="37">BB17/(BD17+BB17/BI17)</f>
        <v>145.1324009635822</v>
      </c>
      <c r="BR17" t="s">
        <v>441</v>
      </c>
      <c r="BS17">
        <v>0</v>
      </c>
      <c r="BT17">
        <f t="shared" ref="BT17:BT32" si="38">IF(BS17&lt;&gt;0, BS17, BQ17)</f>
        <v>145.1324009635822</v>
      </c>
      <c r="BU17">
        <f t="shared" ref="BU17:BU32" si="39">1-BT17/BI17</f>
        <v>0.50585453068399844</v>
      </c>
      <c r="BV17">
        <f t="shared" ref="BV17:BV32" si="40">(BI17-BH17)/(BI17-BT17)</f>
        <v>0.15001664398964015</v>
      </c>
      <c r="BW17">
        <f t="shared" ref="BW17:BW32" si="41">(BC17-BI17)/(BC17-BT17)</f>
        <v>0.83525521184555784</v>
      </c>
      <c r="BX17">
        <f t="shared" ref="BX17:BX32" si="42">(BI17-BH17)/(BI17-BB17)</f>
        <v>0.32532839208746345</v>
      </c>
      <c r="BY17">
        <f t="shared" ref="BY17:BY32" si="43">(BC17-BI17)/(BC17-BB17)</f>
        <v>0.91663101452400553</v>
      </c>
      <c r="BZ17">
        <f t="shared" ref="BZ17:BZ32" si="44">(BV17*BT17/BH17)</f>
        <v>8.0217476418453559E-2</v>
      </c>
      <c r="CA17">
        <f t="shared" ref="CA17:CA32" si="45">(1-BZ17)</f>
        <v>0.91978252358154644</v>
      </c>
      <c r="CB17">
        <v>331</v>
      </c>
      <c r="CC17">
        <v>290</v>
      </c>
      <c r="CD17">
        <v>290.72000000000003</v>
      </c>
      <c r="CE17">
        <v>75</v>
      </c>
      <c r="CF17">
        <v>10075.299999999999</v>
      </c>
      <c r="CG17">
        <v>289.35000000000002</v>
      </c>
      <c r="CH17">
        <v>1.37</v>
      </c>
      <c r="CI17">
        <v>300</v>
      </c>
      <c r="CJ17">
        <v>24.1</v>
      </c>
      <c r="CK17">
        <v>293.70379771866601</v>
      </c>
      <c r="CL17">
        <v>1.75316245324255</v>
      </c>
      <c r="CM17">
        <v>-4.38670215398857</v>
      </c>
      <c r="CN17">
        <v>1.5755065096952201</v>
      </c>
      <c r="CO17">
        <v>0.216835683024969</v>
      </c>
      <c r="CP17">
        <v>-6.6810424916573996E-3</v>
      </c>
      <c r="CQ17">
        <v>290</v>
      </c>
      <c r="CR17">
        <v>289.92</v>
      </c>
      <c r="CS17">
        <v>655</v>
      </c>
      <c r="CT17">
        <v>10041.5</v>
      </c>
      <c r="CU17">
        <v>289.33999999999997</v>
      </c>
      <c r="CV17">
        <v>0.57999999999999996</v>
      </c>
      <c r="DJ17">
        <f t="shared" ref="DJ17:DJ32" si="46">$B$11*EI17+$C$11*EJ17+$F$11*EU17*(1-EX17)</f>
        <v>1999.9974999999999</v>
      </c>
      <c r="DK17">
        <f t="shared" ref="DK17:DK32" si="47">DJ17*DL17</f>
        <v>1681.1952000059864</v>
      </c>
      <c r="DL17">
        <f t="shared" ref="DL17:DL32" si="48">($B$11*$D$9+$C$11*$D$9+$F$11*((FH17+EZ17)/MAX(FH17+EZ17+FI17, 0.1)*$I$9+FI17/MAX(FH17+EZ17+FI17, 0.1)*$J$9))/($B$11+$C$11+$F$11)</f>
        <v>0.84059865075130669</v>
      </c>
      <c r="DM17">
        <f t="shared" ref="DM17:DM32" si="49">($B$11*$K$9+$C$11*$K$9+$F$11*((FH17+EZ17)/MAX(FH17+EZ17+FI17, 0.1)*$P$9+FI17/MAX(FH17+EZ17+FI17, 0.1)*$Q$9))/($B$11+$C$11+$F$11)</f>
        <v>0.16075539595002192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1687276341.5999999</v>
      </c>
      <c r="DT17">
        <v>397.11756250000002</v>
      </c>
      <c r="DU17">
        <v>399.98643750000002</v>
      </c>
      <c r="DV17">
        <v>13.96055625</v>
      </c>
      <c r="DW17">
        <v>13.470168749999999</v>
      </c>
      <c r="DX17">
        <v>397.93356249999999</v>
      </c>
      <c r="DY17">
        <v>13.83455625</v>
      </c>
      <c r="DZ17">
        <v>500.10243750000001</v>
      </c>
      <c r="EA17">
        <v>101.1795625</v>
      </c>
      <c r="EB17">
        <v>0.10001805625</v>
      </c>
      <c r="EC17">
        <v>25.318618749999999</v>
      </c>
      <c r="ED17">
        <v>25.6107625</v>
      </c>
      <c r="EE17">
        <v>999.9</v>
      </c>
      <c r="EF17">
        <v>0</v>
      </c>
      <c r="EG17">
        <v>0</v>
      </c>
      <c r="EH17">
        <v>10001.325000000001</v>
      </c>
      <c r="EI17">
        <v>0</v>
      </c>
      <c r="EJ17">
        <v>0.221023</v>
      </c>
      <c r="EK17">
        <v>-2.23467875</v>
      </c>
      <c r="EL17">
        <v>403.3769375</v>
      </c>
      <c r="EM17">
        <v>405.44793750000002</v>
      </c>
      <c r="EN17">
        <v>0.47489724999999999</v>
      </c>
      <c r="EO17">
        <v>399.98643750000002</v>
      </c>
      <c r="EP17">
        <v>13.470168749999999</v>
      </c>
      <c r="EQ17">
        <v>1.4109556249999999</v>
      </c>
      <c r="ER17">
        <v>1.3629074999999999</v>
      </c>
      <c r="ES17">
        <v>12.03589375</v>
      </c>
      <c r="ET17">
        <v>11.5110875</v>
      </c>
      <c r="EU17">
        <v>1999.9974999999999</v>
      </c>
      <c r="EV17">
        <v>0.97999337500000006</v>
      </c>
      <c r="EW17">
        <v>2.00063875E-2</v>
      </c>
      <c r="EX17">
        <v>0</v>
      </c>
      <c r="EY17">
        <v>271.46856250000002</v>
      </c>
      <c r="EZ17">
        <v>4.9999900000000004</v>
      </c>
      <c r="FA17">
        <v>5513.9881249999999</v>
      </c>
      <c r="FB17">
        <v>17494.262500000001</v>
      </c>
      <c r="FC17">
        <v>38.811999999999998</v>
      </c>
      <c r="FD17">
        <v>38.78875</v>
      </c>
      <c r="FE17">
        <v>39.148249999999997</v>
      </c>
      <c r="FF17">
        <v>38.186999999999998</v>
      </c>
      <c r="FG17">
        <v>40.804250000000003</v>
      </c>
      <c r="FH17">
        <v>1955.0875000000001</v>
      </c>
      <c r="FI17">
        <v>39.909999999999997</v>
      </c>
      <c r="FJ17">
        <v>0</v>
      </c>
      <c r="FK17">
        <v>1687276356.2</v>
      </c>
      <c r="FL17">
        <v>0</v>
      </c>
      <c r="FM17">
        <v>271.41561538461502</v>
      </c>
      <c r="FN17">
        <v>-0.103658110058768</v>
      </c>
      <c r="FO17">
        <v>-31.439658069476302</v>
      </c>
      <c r="FP17">
        <v>5513.5373076923097</v>
      </c>
      <c r="FQ17">
        <v>15</v>
      </c>
      <c r="FR17">
        <v>1687276371.0999999</v>
      </c>
      <c r="FS17" t="s">
        <v>443</v>
      </c>
      <c r="FT17">
        <v>1687276371.0999999</v>
      </c>
      <c r="FU17">
        <v>1687276370.0999999</v>
      </c>
      <c r="FV17">
        <v>1</v>
      </c>
      <c r="FW17">
        <v>-0.63300000000000001</v>
      </c>
      <c r="FX17">
        <v>2.5000000000000001E-2</v>
      </c>
      <c r="FY17">
        <v>-0.81599999999999995</v>
      </c>
      <c r="FZ17">
        <v>0.126</v>
      </c>
      <c r="GA17">
        <v>400</v>
      </c>
      <c r="GB17">
        <v>13</v>
      </c>
      <c r="GC17">
        <v>0.45</v>
      </c>
      <c r="GD17">
        <v>0.12</v>
      </c>
      <c r="GE17">
        <v>-2.29197714285714</v>
      </c>
      <c r="GF17">
        <v>0.82614701298701199</v>
      </c>
      <c r="GG17">
        <v>9.3289724496316506E-2</v>
      </c>
      <c r="GH17">
        <v>0</v>
      </c>
      <c r="GI17">
        <v>271.45555882352897</v>
      </c>
      <c r="GJ17">
        <v>-0.24490450113023199</v>
      </c>
      <c r="GK17">
        <v>0.226912290800352</v>
      </c>
      <c r="GL17">
        <v>1</v>
      </c>
      <c r="GM17">
        <v>0.47324038095238102</v>
      </c>
      <c r="GN17">
        <v>2.9927220779221001E-2</v>
      </c>
      <c r="GO17">
        <v>3.3831257943785602E-3</v>
      </c>
      <c r="GP17">
        <v>1</v>
      </c>
      <c r="GQ17">
        <v>2</v>
      </c>
      <c r="GR17">
        <v>3</v>
      </c>
      <c r="GS17" t="s">
        <v>444</v>
      </c>
      <c r="GT17">
        <v>2.9557699999999998</v>
      </c>
      <c r="GU17">
        <v>2.7107700000000001</v>
      </c>
      <c r="GV17">
        <v>0.10635600000000001</v>
      </c>
      <c r="GW17">
        <v>0.10644000000000001</v>
      </c>
      <c r="GX17">
        <v>7.9648099999999999E-2</v>
      </c>
      <c r="GY17">
        <v>7.8267000000000003E-2</v>
      </c>
      <c r="GZ17">
        <v>28066.1</v>
      </c>
      <c r="HA17">
        <v>32387.9</v>
      </c>
      <c r="HB17">
        <v>31278.799999999999</v>
      </c>
      <c r="HC17">
        <v>34883.1</v>
      </c>
      <c r="HD17">
        <v>39236.9</v>
      </c>
      <c r="HE17">
        <v>39783.1</v>
      </c>
      <c r="HF17">
        <v>42986.5</v>
      </c>
      <c r="HG17">
        <v>43227.5</v>
      </c>
      <c r="HH17">
        <v>2.1364000000000001</v>
      </c>
      <c r="HI17">
        <v>2.3632</v>
      </c>
      <c r="HJ17">
        <v>0.27417799999999998</v>
      </c>
      <c r="HK17">
        <v>0</v>
      </c>
      <c r="HL17">
        <v>21.108699999999999</v>
      </c>
      <c r="HM17">
        <v>999.9</v>
      </c>
      <c r="HN17">
        <v>74.087000000000003</v>
      </c>
      <c r="HO17">
        <v>17.552</v>
      </c>
      <c r="HP17">
        <v>14.744400000000001</v>
      </c>
      <c r="HQ17">
        <v>60.085599999999999</v>
      </c>
      <c r="HR17">
        <v>18.930299999999999</v>
      </c>
      <c r="HS17">
        <v>1</v>
      </c>
      <c r="HT17">
        <v>-0.61048999999999998</v>
      </c>
      <c r="HU17">
        <v>-2.3730000000000002</v>
      </c>
      <c r="HV17">
        <v>20.276</v>
      </c>
      <c r="HW17">
        <v>5.2490399999999999</v>
      </c>
      <c r="HX17">
        <v>11.986000000000001</v>
      </c>
      <c r="HY17">
        <v>4.9737499999999999</v>
      </c>
      <c r="HZ17">
        <v>3.2979799999999999</v>
      </c>
      <c r="IA17">
        <v>999.9</v>
      </c>
      <c r="IB17">
        <v>9999</v>
      </c>
      <c r="IC17">
        <v>9999</v>
      </c>
      <c r="ID17">
        <v>9999</v>
      </c>
      <c r="IE17">
        <v>4.9720000000000004</v>
      </c>
      <c r="IF17">
        <v>1.8537600000000001</v>
      </c>
      <c r="IG17">
        <v>1.85476</v>
      </c>
      <c r="IH17">
        <v>1.8591299999999999</v>
      </c>
      <c r="II17">
        <v>1.8535600000000001</v>
      </c>
      <c r="IJ17">
        <v>1.85802</v>
      </c>
      <c r="IK17">
        <v>1.8551599999999999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-0.81599999999999995</v>
      </c>
      <c r="JA17">
        <v>0.126</v>
      </c>
      <c r="JB17">
        <v>7.2939455396092395E-2</v>
      </c>
      <c r="JC17">
        <v>-6.8838208586326796E-4</v>
      </c>
      <c r="JD17">
        <v>1.2146953680521199E-7</v>
      </c>
      <c r="JE17">
        <v>-3.3979593155360199E-13</v>
      </c>
      <c r="JF17">
        <v>1.67492839570599E-2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6753.8</v>
      </c>
      <c r="JO17">
        <v>6753.8</v>
      </c>
      <c r="JP17">
        <v>0.96069300000000002</v>
      </c>
      <c r="JQ17">
        <v>2.3315399999999999</v>
      </c>
      <c r="JR17">
        <v>1.5966800000000001</v>
      </c>
      <c r="JS17">
        <v>2.36084</v>
      </c>
      <c r="JT17">
        <v>1.5905800000000001</v>
      </c>
      <c r="JU17">
        <v>2.3046899999999999</v>
      </c>
      <c r="JV17">
        <v>22.848600000000001</v>
      </c>
      <c r="JW17">
        <v>15.611800000000001</v>
      </c>
      <c r="JX17">
        <v>18</v>
      </c>
      <c r="JY17">
        <v>490.16800000000001</v>
      </c>
      <c r="JZ17">
        <v>625.76300000000003</v>
      </c>
      <c r="KA17">
        <v>25.0002</v>
      </c>
      <c r="KB17">
        <v>18.9467</v>
      </c>
      <c r="KC17">
        <v>30.0001</v>
      </c>
      <c r="KD17">
        <v>18.84</v>
      </c>
      <c r="KE17">
        <v>18.806000000000001</v>
      </c>
      <c r="KF17">
        <v>19.275300000000001</v>
      </c>
      <c r="KG17">
        <v>0</v>
      </c>
      <c r="KH17">
        <v>100</v>
      </c>
      <c r="KI17">
        <v>25</v>
      </c>
      <c r="KJ17">
        <v>400</v>
      </c>
      <c r="KK17">
        <v>14.4993</v>
      </c>
      <c r="KL17">
        <v>101.804</v>
      </c>
      <c r="KM17">
        <v>101.617</v>
      </c>
    </row>
    <row r="18" spans="1:299" x14ac:dyDescent="0.2">
      <c r="A18">
        <v>2</v>
      </c>
      <c r="B18">
        <v>1687277694</v>
      </c>
      <c r="C18">
        <v>1343.9000000953699</v>
      </c>
      <c r="D18" t="s">
        <v>448</v>
      </c>
      <c r="E18" t="s">
        <v>449</v>
      </c>
      <c r="F18">
        <v>30</v>
      </c>
      <c r="G18" s="1">
        <v>13.9</v>
      </c>
      <c r="H18" t="s">
        <v>450</v>
      </c>
      <c r="I18" s="1">
        <v>100</v>
      </c>
      <c r="J18" s="1">
        <v>190</v>
      </c>
      <c r="K18">
        <v>1687277686</v>
      </c>
      <c r="L18">
        <f t="shared" si="0"/>
        <v>2.2681151951453891E-4</v>
      </c>
      <c r="M18">
        <f t="shared" si="1"/>
        <v>0.2268115195145389</v>
      </c>
      <c r="N18">
        <f t="shared" si="2"/>
        <v>1.6609902582793503</v>
      </c>
      <c r="O18">
        <f t="shared" si="3"/>
        <v>399.35879999999997</v>
      </c>
      <c r="P18">
        <f t="shared" si="4"/>
        <v>194.05944358217238</v>
      </c>
      <c r="Q18">
        <f t="shared" si="5"/>
        <v>19.66462412683542</v>
      </c>
      <c r="R18">
        <f t="shared" si="6"/>
        <v>40.46822225592269</v>
      </c>
      <c r="S18">
        <f t="shared" si="7"/>
        <v>1.3491921193425915E-2</v>
      </c>
      <c r="T18">
        <f t="shared" si="8"/>
        <v>3.8384086459282658</v>
      </c>
      <c r="U18">
        <f t="shared" si="9"/>
        <v>1.3465630077755836E-2</v>
      </c>
      <c r="V18">
        <f t="shared" si="10"/>
        <v>8.4183766340172102E-3</v>
      </c>
      <c r="W18">
        <f t="shared" si="11"/>
        <v>321.51069501154859</v>
      </c>
      <c r="X18">
        <f t="shared" si="12"/>
        <v>26.59131522252633</v>
      </c>
      <c r="Y18">
        <f t="shared" si="13"/>
        <v>24.489599999999999</v>
      </c>
      <c r="Z18">
        <f t="shared" si="14"/>
        <v>3.0841981780966843</v>
      </c>
      <c r="AA18">
        <f t="shared" si="15"/>
        <v>44.075013104058591</v>
      </c>
      <c r="AB18">
        <f t="shared" si="16"/>
        <v>1.4152658876204778</v>
      </c>
      <c r="AC18">
        <f t="shared" si="17"/>
        <v>3.2110390626070053</v>
      </c>
      <c r="AD18">
        <f t="shared" si="18"/>
        <v>1.6689322904762065</v>
      </c>
      <c r="AE18">
        <f t="shared" si="19"/>
        <v>-10.002388010591167</v>
      </c>
      <c r="AF18">
        <f t="shared" si="20"/>
        <v>139.70820560020036</v>
      </c>
      <c r="AG18">
        <f t="shared" si="21"/>
        <v>7.6855576871294229</v>
      </c>
      <c r="AH18">
        <f t="shared" si="22"/>
        <v>458.90207028828718</v>
      </c>
      <c r="AI18">
        <f t="shared" si="23"/>
        <v>1.6628077259555705</v>
      </c>
      <c r="AJ18">
        <f t="shared" si="24"/>
        <v>0.21859326404098608</v>
      </c>
      <c r="AK18">
        <f t="shared" si="25"/>
        <v>1.6609902582793503</v>
      </c>
      <c r="AL18">
        <v>405.52944397055501</v>
      </c>
      <c r="AM18">
        <v>404.876509090909</v>
      </c>
      <c r="AN18">
        <v>-6.5435842808008293E-2</v>
      </c>
      <c r="AO18">
        <v>66.929593938467804</v>
      </c>
      <c r="AP18">
        <f t="shared" si="26"/>
        <v>0.2268115195145389</v>
      </c>
      <c r="AQ18">
        <v>13.841018675688799</v>
      </c>
      <c r="AR18">
        <v>13.9751448484849</v>
      </c>
      <c r="AS18">
        <v>5.3492694286428102E-6</v>
      </c>
      <c r="AT18">
        <v>77.475655143687106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53854.973922608442</v>
      </c>
      <c r="AZ18" t="s">
        <v>439</v>
      </c>
      <c r="BA18">
        <v>10014.1</v>
      </c>
      <c r="BB18">
        <v>225.19399999999999</v>
      </c>
      <c r="BC18">
        <v>1046.96</v>
      </c>
      <c r="BD18">
        <f t="shared" si="30"/>
        <v>0.78490677771834649</v>
      </c>
      <c r="BE18">
        <v>-1.3787935212400999</v>
      </c>
      <c r="BF18" t="s">
        <v>451</v>
      </c>
      <c r="BG18">
        <v>10074.9</v>
      </c>
      <c r="BH18">
        <v>283.94484615384602</v>
      </c>
      <c r="BI18">
        <v>303.96192353930098</v>
      </c>
      <c r="BJ18">
        <f t="shared" si="31"/>
        <v>6.5853897594732258E-2</v>
      </c>
      <c r="BK18">
        <v>0.5</v>
      </c>
      <c r="BL18">
        <f t="shared" si="32"/>
        <v>1681.2023000059862</v>
      </c>
      <c r="BM18">
        <f t="shared" si="33"/>
        <v>1.6609902582793503</v>
      </c>
      <c r="BN18">
        <f t="shared" si="34"/>
        <v>55.356862050311278</v>
      </c>
      <c r="BO18">
        <f t="shared" si="35"/>
        <v>1.8081011306662063E-3</v>
      </c>
      <c r="BP18">
        <f t="shared" si="36"/>
        <v>2.4443787820833176</v>
      </c>
      <c r="BQ18">
        <f t="shared" si="37"/>
        <v>147.59374088447734</v>
      </c>
      <c r="BR18" t="s">
        <v>441</v>
      </c>
      <c r="BS18">
        <v>0</v>
      </c>
      <c r="BT18">
        <f t="shared" si="38"/>
        <v>147.59374088447734</v>
      </c>
      <c r="BU18">
        <f t="shared" si="39"/>
        <v>0.51443345546076569</v>
      </c>
      <c r="BV18">
        <f t="shared" si="40"/>
        <v>0.12801247060370233</v>
      </c>
      <c r="BW18">
        <f t="shared" si="41"/>
        <v>0.82613514675477917</v>
      </c>
      <c r="BX18">
        <f t="shared" si="42"/>
        <v>0.25412727016305708</v>
      </c>
      <c r="BY18">
        <f t="shared" si="43"/>
        <v>0.90414798916078176</v>
      </c>
      <c r="BZ18">
        <f t="shared" si="44"/>
        <v>6.6540525993655897E-2</v>
      </c>
      <c r="CA18">
        <f t="shared" si="45"/>
        <v>0.9334594740063441</v>
      </c>
      <c r="CB18">
        <v>332</v>
      </c>
      <c r="CC18">
        <v>290</v>
      </c>
      <c r="CD18">
        <v>297.73</v>
      </c>
      <c r="CE18">
        <v>155</v>
      </c>
      <c r="CF18">
        <v>10074.9</v>
      </c>
      <c r="CG18">
        <v>296.61</v>
      </c>
      <c r="CH18">
        <v>1.1200000000000001</v>
      </c>
      <c r="CI18">
        <v>300</v>
      </c>
      <c r="CJ18">
        <v>24.1</v>
      </c>
      <c r="CK18">
        <v>303.96192353930098</v>
      </c>
      <c r="CL18">
        <v>1.3749849538037</v>
      </c>
      <c r="CM18">
        <v>-7.4064895386392804</v>
      </c>
      <c r="CN18">
        <v>1.23688639848832</v>
      </c>
      <c r="CO18">
        <v>0.561515310431149</v>
      </c>
      <c r="CP18">
        <v>-6.6876335928809701E-3</v>
      </c>
      <c r="CQ18">
        <v>290</v>
      </c>
      <c r="CR18">
        <v>296.32</v>
      </c>
      <c r="CS18">
        <v>695</v>
      </c>
      <c r="CT18">
        <v>10049.799999999999</v>
      </c>
      <c r="CU18">
        <v>296.58999999999997</v>
      </c>
      <c r="CV18">
        <v>-0.27</v>
      </c>
      <c r="DJ18">
        <f t="shared" si="46"/>
        <v>2000.0066666666701</v>
      </c>
      <c r="DK18">
        <f t="shared" si="47"/>
        <v>1681.2023000059862</v>
      </c>
      <c r="DL18">
        <f t="shared" si="48"/>
        <v>0.84059834800849831</v>
      </c>
      <c r="DM18">
        <f t="shared" si="49"/>
        <v>0.16075481165640185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1687277686</v>
      </c>
      <c r="DT18">
        <v>399.35879999999997</v>
      </c>
      <c r="DU18">
        <v>400.40866666666699</v>
      </c>
      <c r="DV18">
        <v>13.9664866666667</v>
      </c>
      <c r="DW18">
        <v>13.8371866666667</v>
      </c>
      <c r="DX18">
        <v>400.06779999999998</v>
      </c>
      <c r="DY18">
        <v>13.830486666666699</v>
      </c>
      <c r="DZ18">
        <v>500.09346666666698</v>
      </c>
      <c r="EA18">
        <v>101.233</v>
      </c>
      <c r="EB18">
        <v>9.9992426666666703E-2</v>
      </c>
      <c r="EC18">
        <v>25.164726666666699</v>
      </c>
      <c r="ED18">
        <v>24.489599999999999</v>
      </c>
      <c r="EE18">
        <v>999.9</v>
      </c>
      <c r="EF18">
        <v>0</v>
      </c>
      <c r="EG18">
        <v>0</v>
      </c>
      <c r="EH18">
        <v>9999.2919999999995</v>
      </c>
      <c r="EI18">
        <v>0</v>
      </c>
      <c r="EJ18">
        <v>0.221023</v>
      </c>
      <c r="EK18">
        <v>-1.1567023999999999</v>
      </c>
      <c r="EL18">
        <v>404.90660000000003</v>
      </c>
      <c r="EM18">
        <v>406.02693333333298</v>
      </c>
      <c r="EN18">
        <v>0.12869040000000001</v>
      </c>
      <c r="EO18">
        <v>400.40866666666699</v>
      </c>
      <c r="EP18">
        <v>13.8371866666667</v>
      </c>
      <c r="EQ18">
        <v>1.41380866666667</v>
      </c>
      <c r="ER18">
        <v>1.40078066666667</v>
      </c>
      <c r="ES18">
        <v>12.066546666666699</v>
      </c>
      <c r="ET18">
        <v>11.926073333333299</v>
      </c>
      <c r="EU18">
        <v>2000.0066666666701</v>
      </c>
      <c r="EV18">
        <v>0.98000520000000002</v>
      </c>
      <c r="EW18">
        <v>1.9995013333333301E-2</v>
      </c>
      <c r="EX18">
        <v>0</v>
      </c>
      <c r="EY18">
        <v>283.94593333333302</v>
      </c>
      <c r="EZ18">
        <v>4.9999900000000004</v>
      </c>
      <c r="FA18">
        <v>5774.82866666667</v>
      </c>
      <c r="FB18">
        <v>17494.413333333301</v>
      </c>
      <c r="FC18">
        <v>38.566200000000002</v>
      </c>
      <c r="FD18">
        <v>38.8832666666667</v>
      </c>
      <c r="FE18">
        <v>38.957999999999998</v>
      </c>
      <c r="FF18">
        <v>38.186999999999998</v>
      </c>
      <c r="FG18">
        <v>40.561999999999998</v>
      </c>
      <c r="FH18">
        <v>1955.11666666667</v>
      </c>
      <c r="FI18">
        <v>39.89</v>
      </c>
      <c r="FJ18">
        <v>0</v>
      </c>
      <c r="FK18">
        <v>1342.7000000476801</v>
      </c>
      <c r="FL18">
        <v>0</v>
      </c>
      <c r="FM18">
        <v>283.94484615384602</v>
      </c>
      <c r="FN18">
        <v>-0.33360685170596399</v>
      </c>
      <c r="FO18">
        <v>-27.014017082670499</v>
      </c>
      <c r="FP18">
        <v>5774.63153846154</v>
      </c>
      <c r="FQ18">
        <v>15</v>
      </c>
      <c r="FR18">
        <v>1687277718</v>
      </c>
      <c r="FS18" t="s">
        <v>452</v>
      </c>
      <c r="FT18">
        <v>1687277718</v>
      </c>
      <c r="FU18">
        <v>1687277714</v>
      </c>
      <c r="FV18">
        <v>2</v>
      </c>
      <c r="FW18">
        <v>0.106</v>
      </c>
      <c r="FX18">
        <v>3.0000000000000001E-3</v>
      </c>
      <c r="FY18">
        <v>-0.70899999999999996</v>
      </c>
      <c r="FZ18">
        <v>0.13600000000000001</v>
      </c>
      <c r="GA18">
        <v>399</v>
      </c>
      <c r="GB18">
        <v>14</v>
      </c>
      <c r="GC18">
        <v>0.27</v>
      </c>
      <c r="GD18">
        <v>0.08</v>
      </c>
      <c r="GE18">
        <v>-1.20622266666667</v>
      </c>
      <c r="GF18">
        <v>2.8666800000000001</v>
      </c>
      <c r="GG18">
        <v>0.44518960183588502</v>
      </c>
      <c r="GH18">
        <v>0</v>
      </c>
      <c r="GI18">
        <v>283.98376470588198</v>
      </c>
      <c r="GJ18">
        <v>-0.59972498980116196</v>
      </c>
      <c r="GK18">
        <v>0.21857439961278499</v>
      </c>
      <c r="GL18">
        <v>1</v>
      </c>
      <c r="GM18">
        <v>0.12864561904761901</v>
      </c>
      <c r="GN18">
        <v>3.4428311688314501E-3</v>
      </c>
      <c r="GO18">
        <v>9.0983035970817702E-4</v>
      </c>
      <c r="GP18">
        <v>1</v>
      </c>
      <c r="GQ18">
        <v>2</v>
      </c>
      <c r="GR18">
        <v>3</v>
      </c>
      <c r="GS18" t="s">
        <v>444</v>
      </c>
      <c r="GT18">
        <v>2.9552100000000001</v>
      </c>
      <c r="GU18">
        <v>2.7107399999999999</v>
      </c>
      <c r="GV18">
        <v>0.106708</v>
      </c>
      <c r="GW18">
        <v>0.10632999999999999</v>
      </c>
      <c r="GX18">
        <v>7.9606899999999994E-2</v>
      </c>
      <c r="GY18">
        <v>7.9795199999999997E-2</v>
      </c>
      <c r="GZ18">
        <v>28032.400000000001</v>
      </c>
      <c r="HA18">
        <v>32364.2</v>
      </c>
      <c r="HB18">
        <v>31256</v>
      </c>
      <c r="HC18">
        <v>34855.9</v>
      </c>
      <c r="HD18">
        <v>39213</v>
      </c>
      <c r="HE18">
        <v>39690.6</v>
      </c>
      <c r="HF18">
        <v>42958.7</v>
      </c>
      <c r="HG18">
        <v>43199.1</v>
      </c>
      <c r="HH18">
        <v>2.12845</v>
      </c>
      <c r="HI18">
        <v>2.3546499999999999</v>
      </c>
      <c r="HJ18">
        <v>0.198297</v>
      </c>
      <c r="HK18">
        <v>0</v>
      </c>
      <c r="HL18">
        <v>21.211600000000001</v>
      </c>
      <c r="HM18">
        <v>999.9</v>
      </c>
      <c r="HN18">
        <v>73.52</v>
      </c>
      <c r="HO18">
        <v>17.753</v>
      </c>
      <c r="HP18">
        <v>14.8103</v>
      </c>
      <c r="HQ18">
        <v>60.505600000000001</v>
      </c>
      <c r="HR18">
        <v>18.754000000000001</v>
      </c>
      <c r="HS18">
        <v>1</v>
      </c>
      <c r="HT18">
        <v>-0.579573</v>
      </c>
      <c r="HU18">
        <v>-2.42164</v>
      </c>
      <c r="HV18">
        <v>20.275200000000002</v>
      </c>
      <c r="HW18">
        <v>5.2515799999999997</v>
      </c>
      <c r="HX18">
        <v>11.986000000000001</v>
      </c>
      <c r="HY18">
        <v>4.9735500000000004</v>
      </c>
      <c r="HZ18">
        <v>3.2979799999999999</v>
      </c>
      <c r="IA18">
        <v>999.9</v>
      </c>
      <c r="IB18">
        <v>9999</v>
      </c>
      <c r="IC18">
        <v>9999</v>
      </c>
      <c r="ID18">
        <v>9999</v>
      </c>
      <c r="IE18">
        <v>4.9720000000000004</v>
      </c>
      <c r="IF18">
        <v>1.85378</v>
      </c>
      <c r="IG18">
        <v>1.8548100000000001</v>
      </c>
      <c r="IH18">
        <v>1.8591299999999999</v>
      </c>
      <c r="II18">
        <v>1.8535999999999999</v>
      </c>
      <c r="IJ18">
        <v>1.8580099999999999</v>
      </c>
      <c r="IK18">
        <v>1.8551599999999999</v>
      </c>
      <c r="IL18">
        <v>1.85379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-0.70899999999999996</v>
      </c>
      <c r="JA18">
        <v>0.13600000000000001</v>
      </c>
      <c r="JB18">
        <v>-0.55997032642200995</v>
      </c>
      <c r="JC18">
        <v>-6.8838208586326796E-4</v>
      </c>
      <c r="JD18">
        <v>1.2146953680521199E-7</v>
      </c>
      <c r="JE18">
        <v>-3.3979593155360199E-13</v>
      </c>
      <c r="JF18">
        <v>4.1716655364908102E-2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</v>
      </c>
      <c r="JO18">
        <v>22.1</v>
      </c>
      <c r="JP18">
        <v>0.93994100000000003</v>
      </c>
      <c r="JQ18">
        <v>2.31934</v>
      </c>
      <c r="JR18">
        <v>1.5966800000000001</v>
      </c>
      <c r="JS18">
        <v>2.3596200000000001</v>
      </c>
      <c r="JT18">
        <v>1.5905800000000001</v>
      </c>
      <c r="JU18">
        <v>2.4706999999999999</v>
      </c>
      <c r="JV18">
        <v>23.192</v>
      </c>
      <c r="JW18">
        <v>15.340400000000001</v>
      </c>
      <c r="JX18">
        <v>18</v>
      </c>
      <c r="JY18">
        <v>490.13299999999998</v>
      </c>
      <c r="JZ18">
        <v>625.48299999999995</v>
      </c>
      <c r="KA18">
        <v>25.000599999999999</v>
      </c>
      <c r="KB18">
        <v>19.4008</v>
      </c>
      <c r="KC18">
        <v>30.000299999999999</v>
      </c>
      <c r="KD18">
        <v>19.295999999999999</v>
      </c>
      <c r="KE18">
        <v>19.262699999999999</v>
      </c>
      <c r="KF18">
        <v>18.8612</v>
      </c>
      <c r="KG18">
        <v>0</v>
      </c>
      <c r="KH18">
        <v>100</v>
      </c>
      <c r="KI18">
        <v>25</v>
      </c>
      <c r="KJ18">
        <v>400</v>
      </c>
      <c r="KK18">
        <v>14.4993</v>
      </c>
      <c r="KL18">
        <v>101.735</v>
      </c>
      <c r="KM18">
        <v>101.544</v>
      </c>
    </row>
    <row r="19" spans="1:299" x14ac:dyDescent="0.2">
      <c r="A19">
        <v>3</v>
      </c>
      <c r="B19">
        <v>1687279819.0999999</v>
      </c>
      <c r="C19">
        <v>3469</v>
      </c>
      <c r="D19" t="s">
        <v>453</v>
      </c>
      <c r="E19" t="s">
        <v>454</v>
      </c>
      <c r="F19">
        <v>30</v>
      </c>
      <c r="G19" s="1">
        <v>13.8</v>
      </c>
      <c r="H19" t="s">
        <v>438</v>
      </c>
      <c r="I19" s="1">
        <v>125</v>
      </c>
      <c r="J19" s="1">
        <v>190</v>
      </c>
      <c r="K19">
        <v>1687279810.5999999</v>
      </c>
      <c r="L19">
        <f t="shared" si="0"/>
        <v>9.1286068159550577E-4</v>
      </c>
      <c r="M19">
        <f t="shared" si="1"/>
        <v>0.91286068159550582</v>
      </c>
      <c r="N19">
        <f t="shared" si="2"/>
        <v>13.380745229347422</v>
      </c>
      <c r="O19">
        <f t="shared" si="3"/>
        <v>405.38074999999998</v>
      </c>
      <c r="P19">
        <f t="shared" si="4"/>
        <v>3.9990426005459283</v>
      </c>
      <c r="Q19">
        <f t="shared" si="5"/>
        <v>0.40518083088072726</v>
      </c>
      <c r="R19">
        <f t="shared" si="6"/>
        <v>41.07295808392476</v>
      </c>
      <c r="S19">
        <f t="shared" si="7"/>
        <v>5.4448371331247698E-2</v>
      </c>
      <c r="T19">
        <f t="shared" si="8"/>
        <v>3.8379102838743124</v>
      </c>
      <c r="U19">
        <f t="shared" si="9"/>
        <v>5.4022848522625497E-2</v>
      </c>
      <c r="V19">
        <f t="shared" si="10"/>
        <v>3.380223447526811E-2</v>
      </c>
      <c r="W19">
        <f t="shared" si="11"/>
        <v>321.51402001154798</v>
      </c>
      <c r="X19">
        <f t="shared" si="12"/>
        <v>26.039274923360409</v>
      </c>
      <c r="Y19">
        <f t="shared" si="13"/>
        <v>24.91948125</v>
      </c>
      <c r="Z19">
        <f t="shared" si="14"/>
        <v>3.1644456698613372</v>
      </c>
      <c r="AA19">
        <f t="shared" si="15"/>
        <v>47.617142898369487</v>
      </c>
      <c r="AB19">
        <f t="shared" si="16"/>
        <v>1.4917213217986303</v>
      </c>
      <c r="AC19">
        <f t="shared" si="17"/>
        <v>3.1327400826682319</v>
      </c>
      <c r="AD19">
        <f t="shared" si="18"/>
        <v>1.672724348062707</v>
      </c>
      <c r="AE19">
        <f t="shared" si="19"/>
        <v>-40.257156058361801</v>
      </c>
      <c r="AF19">
        <f t="shared" si="20"/>
        <v>-34.904325839257609</v>
      </c>
      <c r="AG19">
        <f t="shared" si="21"/>
        <v>-1.9205404721302288</v>
      </c>
      <c r="AH19">
        <f t="shared" si="22"/>
        <v>244.43199764179835</v>
      </c>
      <c r="AI19">
        <f t="shared" si="23"/>
        <v>-6.5351843581800475</v>
      </c>
      <c r="AJ19">
        <f t="shared" si="24"/>
        <v>0.91136680634729406</v>
      </c>
      <c r="AK19">
        <f t="shared" si="25"/>
        <v>13.380745229347422</v>
      </c>
      <c r="AL19">
        <v>380.29941059609803</v>
      </c>
      <c r="AM19">
        <v>398.42581818181799</v>
      </c>
      <c r="AN19">
        <v>-4.8005960969712103</v>
      </c>
      <c r="AO19">
        <v>66.959887466690205</v>
      </c>
      <c r="AP19">
        <f t="shared" si="26"/>
        <v>0.91286068159550582</v>
      </c>
      <c r="AQ19">
        <v>14.1767510864243</v>
      </c>
      <c r="AR19">
        <v>14.7164357575758</v>
      </c>
      <c r="AS19">
        <v>-2.0436353570670001E-5</v>
      </c>
      <c r="AT19">
        <v>77.475832708756201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53919.81562593393</v>
      </c>
      <c r="AZ19" t="s">
        <v>439</v>
      </c>
      <c r="BA19">
        <v>10014.1</v>
      </c>
      <c r="BB19">
        <v>225.19399999999999</v>
      </c>
      <c r="BC19">
        <v>1046.96</v>
      </c>
      <c r="BD19">
        <f t="shared" si="30"/>
        <v>0.78490677771834649</v>
      </c>
      <c r="BE19">
        <v>-1.3787935212400999</v>
      </c>
      <c r="BF19" t="s">
        <v>455</v>
      </c>
      <c r="BG19">
        <v>10087.5</v>
      </c>
      <c r="BH19">
        <v>297.55661538461499</v>
      </c>
      <c r="BI19">
        <v>323.34380472522798</v>
      </c>
      <c r="BJ19">
        <f t="shared" si="31"/>
        <v>7.975161102136008E-2</v>
      </c>
      <c r="BK19">
        <v>0.5</v>
      </c>
      <c r="BL19">
        <f t="shared" si="32"/>
        <v>1681.2198000059834</v>
      </c>
      <c r="BM19">
        <f t="shared" si="33"/>
        <v>13.380745229347422</v>
      </c>
      <c r="BN19">
        <f t="shared" si="34"/>
        <v>67.039993765742992</v>
      </c>
      <c r="BO19">
        <f t="shared" si="35"/>
        <v>8.7790655038294182E-3</v>
      </c>
      <c r="BP19">
        <f t="shared" si="36"/>
        <v>2.2379157562325607</v>
      </c>
      <c r="BQ19">
        <f t="shared" si="37"/>
        <v>152.01836305001157</v>
      </c>
      <c r="BR19" t="s">
        <v>441</v>
      </c>
      <c r="BS19">
        <v>0</v>
      </c>
      <c r="BT19">
        <f t="shared" si="38"/>
        <v>152.01836305001157</v>
      </c>
      <c r="BU19">
        <f t="shared" si="39"/>
        <v>0.52985534026484848</v>
      </c>
      <c r="BV19">
        <f t="shared" si="40"/>
        <v>0.15051582000003283</v>
      </c>
      <c r="BW19">
        <f t="shared" si="41"/>
        <v>0.80856244183799164</v>
      </c>
      <c r="BX19">
        <f t="shared" si="42"/>
        <v>0.26273296633451959</v>
      </c>
      <c r="BY19">
        <f t="shared" si="43"/>
        <v>0.88056234411593082</v>
      </c>
      <c r="BZ19">
        <f t="shared" si="44"/>
        <v>7.6896857224832665E-2</v>
      </c>
      <c r="CA19">
        <f t="shared" si="45"/>
        <v>0.92310314277516736</v>
      </c>
      <c r="CB19">
        <v>333</v>
      </c>
      <c r="CC19">
        <v>290</v>
      </c>
      <c r="CD19">
        <v>316.37</v>
      </c>
      <c r="CE19">
        <v>55</v>
      </c>
      <c r="CF19">
        <v>10087.5</v>
      </c>
      <c r="CG19">
        <v>315.18</v>
      </c>
      <c r="CH19">
        <v>1.19</v>
      </c>
      <c r="CI19">
        <v>300</v>
      </c>
      <c r="CJ19">
        <v>24.1</v>
      </c>
      <c r="CK19">
        <v>323.34380472522798</v>
      </c>
      <c r="CL19">
        <v>1.301277091525</v>
      </c>
      <c r="CM19">
        <v>-8.2350097903306594</v>
      </c>
      <c r="CN19">
        <v>1.17057160395954</v>
      </c>
      <c r="CO19">
        <v>0.63867092635635503</v>
      </c>
      <c r="CP19">
        <v>-6.6869430478309301E-3</v>
      </c>
      <c r="CQ19">
        <v>290</v>
      </c>
      <c r="CR19">
        <v>314.95999999999998</v>
      </c>
      <c r="CS19">
        <v>785</v>
      </c>
      <c r="CT19">
        <v>10046.5</v>
      </c>
      <c r="CU19">
        <v>315.14999999999998</v>
      </c>
      <c r="CV19">
        <v>-0.19</v>
      </c>
      <c r="DJ19">
        <f t="shared" si="46"/>
        <v>2000.0274999999999</v>
      </c>
      <c r="DK19">
        <f t="shared" si="47"/>
        <v>1681.2198000059834</v>
      </c>
      <c r="DL19">
        <f t="shared" si="48"/>
        <v>0.84059834177579229</v>
      </c>
      <c r="DM19">
        <f t="shared" si="49"/>
        <v>0.16075479962727912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1687279810.5999999</v>
      </c>
      <c r="DT19">
        <v>405.38074999999998</v>
      </c>
      <c r="DU19">
        <v>401.68200000000002</v>
      </c>
      <c r="DV19">
        <v>14.722950000000001</v>
      </c>
      <c r="DW19">
        <v>14.18428125</v>
      </c>
      <c r="DX19">
        <v>406.04775000000001</v>
      </c>
      <c r="DY19">
        <v>14.57795</v>
      </c>
      <c r="DZ19">
        <v>500.09331250000002</v>
      </c>
      <c r="EA19">
        <v>101.2194375</v>
      </c>
      <c r="EB19">
        <v>0.10002101875</v>
      </c>
      <c r="EC19">
        <v>24.750787500000001</v>
      </c>
      <c r="ED19">
        <v>24.91948125</v>
      </c>
      <c r="EE19">
        <v>999.9</v>
      </c>
      <c r="EF19">
        <v>0</v>
      </c>
      <c r="EG19">
        <v>0</v>
      </c>
      <c r="EH19">
        <v>9998.75</v>
      </c>
      <c r="EI19">
        <v>0</v>
      </c>
      <c r="EJ19">
        <v>0.221023</v>
      </c>
      <c r="EK19">
        <v>3.6526423062500002</v>
      </c>
      <c r="EL19">
        <v>411.39487500000001</v>
      </c>
      <c r="EM19">
        <v>407.46168749999998</v>
      </c>
      <c r="EN19">
        <v>0.54691575000000003</v>
      </c>
      <c r="EO19">
        <v>401.68200000000002</v>
      </c>
      <c r="EP19">
        <v>14.18428125</v>
      </c>
      <c r="EQ19">
        <v>1.4910818749999999</v>
      </c>
      <c r="ER19">
        <v>1.4357243749999999</v>
      </c>
      <c r="ES19">
        <v>12.877025</v>
      </c>
      <c r="ET19">
        <v>12.30029375</v>
      </c>
      <c r="EU19">
        <v>2000.0274999999999</v>
      </c>
      <c r="EV19">
        <v>0.98000637499999999</v>
      </c>
      <c r="EW19">
        <v>1.9993556249999999E-2</v>
      </c>
      <c r="EX19">
        <v>0</v>
      </c>
      <c r="EY19">
        <v>297.47325000000001</v>
      </c>
      <c r="EZ19">
        <v>4.9999900000000004</v>
      </c>
      <c r="FA19">
        <v>6021.5</v>
      </c>
      <c r="FB19">
        <v>17494.587500000001</v>
      </c>
      <c r="FC19">
        <v>38</v>
      </c>
      <c r="FD19">
        <v>38.25</v>
      </c>
      <c r="FE19">
        <v>38.375</v>
      </c>
      <c r="FF19">
        <v>37.625</v>
      </c>
      <c r="FG19">
        <v>39.996062500000001</v>
      </c>
      <c r="FH19">
        <v>1955.1375</v>
      </c>
      <c r="FI19">
        <v>39.89</v>
      </c>
      <c r="FJ19">
        <v>0</v>
      </c>
      <c r="FK19">
        <v>2123.5</v>
      </c>
      <c r="FL19">
        <v>0</v>
      </c>
      <c r="FM19">
        <v>297.55661538461499</v>
      </c>
      <c r="FN19">
        <v>9.5577436042336803</v>
      </c>
      <c r="FO19">
        <v>171.076239397466</v>
      </c>
      <c r="FP19">
        <v>6021.8515384615403</v>
      </c>
      <c r="FQ19">
        <v>15</v>
      </c>
      <c r="FR19">
        <v>1687279856.0999999</v>
      </c>
      <c r="FS19" t="s">
        <v>456</v>
      </c>
      <c r="FT19">
        <v>1687279856.0999999</v>
      </c>
      <c r="FU19">
        <v>1687279839.0999999</v>
      </c>
      <c r="FV19">
        <v>3</v>
      </c>
      <c r="FW19">
        <v>3.6999999999999998E-2</v>
      </c>
      <c r="FX19">
        <v>0</v>
      </c>
      <c r="FY19">
        <v>-0.66700000000000004</v>
      </c>
      <c r="FZ19">
        <v>0.14499999999999999</v>
      </c>
      <c r="GA19">
        <v>389</v>
      </c>
      <c r="GB19">
        <v>14</v>
      </c>
      <c r="GC19">
        <v>0.22</v>
      </c>
      <c r="GD19">
        <v>0.17</v>
      </c>
      <c r="GE19">
        <v>-0.61036967142857101</v>
      </c>
      <c r="GF19">
        <v>122.144067623377</v>
      </c>
      <c r="GG19">
        <v>18.571739394307901</v>
      </c>
      <c r="GH19">
        <v>0</v>
      </c>
      <c r="GI19">
        <v>297.31682352941198</v>
      </c>
      <c r="GJ19">
        <v>3.4084033642990699</v>
      </c>
      <c r="GK19">
        <v>0.77331960026385904</v>
      </c>
      <c r="GL19">
        <v>0</v>
      </c>
      <c r="GM19">
        <v>0.54540033333333304</v>
      </c>
      <c r="GN19">
        <v>1.5215922077922699E-2</v>
      </c>
      <c r="GO19">
        <v>5.4861840527198396E-3</v>
      </c>
      <c r="GP19">
        <v>1</v>
      </c>
      <c r="GQ19">
        <v>1</v>
      </c>
      <c r="GR19">
        <v>3</v>
      </c>
      <c r="GS19" t="s">
        <v>457</v>
      </c>
      <c r="GT19">
        <v>2.95519</v>
      </c>
      <c r="GU19">
        <v>2.7106499999999998</v>
      </c>
      <c r="GV19">
        <v>0.10446999999999999</v>
      </c>
      <c r="GW19">
        <v>0.100675</v>
      </c>
      <c r="GX19">
        <v>8.2640400000000003E-2</v>
      </c>
      <c r="GY19">
        <v>8.1196599999999994E-2</v>
      </c>
      <c r="GZ19">
        <v>28087.7</v>
      </c>
      <c r="HA19">
        <v>32552.6</v>
      </c>
      <c r="HB19">
        <v>31240.2</v>
      </c>
      <c r="HC19">
        <v>34839.4</v>
      </c>
      <c r="HD19">
        <v>39065.1</v>
      </c>
      <c r="HE19">
        <v>39615.699999999997</v>
      </c>
      <c r="HF19">
        <v>42940.2</v>
      </c>
      <c r="HG19">
        <v>43183.7</v>
      </c>
      <c r="HH19">
        <v>2.12785</v>
      </c>
      <c r="HI19">
        <v>2.3487200000000001</v>
      </c>
      <c r="HJ19">
        <v>0.27354800000000001</v>
      </c>
      <c r="HK19">
        <v>0</v>
      </c>
      <c r="HL19">
        <v>20.438500000000001</v>
      </c>
      <c r="HM19">
        <v>999.9</v>
      </c>
      <c r="HN19">
        <v>72.353999999999999</v>
      </c>
      <c r="HO19">
        <v>18.257000000000001</v>
      </c>
      <c r="HP19">
        <v>15.0467</v>
      </c>
      <c r="HQ19">
        <v>60.552900000000001</v>
      </c>
      <c r="HR19">
        <v>18.926300000000001</v>
      </c>
      <c r="HS19">
        <v>1</v>
      </c>
      <c r="HT19">
        <v>-0.56739099999999998</v>
      </c>
      <c r="HU19">
        <v>-2.4882399999999998</v>
      </c>
      <c r="HV19">
        <v>20.273299999999999</v>
      </c>
      <c r="HW19">
        <v>5.2520300000000004</v>
      </c>
      <c r="HX19">
        <v>11.986000000000001</v>
      </c>
      <c r="HY19">
        <v>4.9737</v>
      </c>
      <c r="HZ19">
        <v>3.2977300000000001</v>
      </c>
      <c r="IA19">
        <v>999.9</v>
      </c>
      <c r="IB19">
        <v>9999</v>
      </c>
      <c r="IC19">
        <v>9999</v>
      </c>
      <c r="ID19">
        <v>9999</v>
      </c>
      <c r="IE19">
        <v>4.9719800000000003</v>
      </c>
      <c r="IF19">
        <v>1.85379</v>
      </c>
      <c r="IG19">
        <v>1.8548500000000001</v>
      </c>
      <c r="IH19">
        <v>1.8591299999999999</v>
      </c>
      <c r="II19">
        <v>1.85361</v>
      </c>
      <c r="IJ19">
        <v>1.8580399999999999</v>
      </c>
      <c r="IK19">
        <v>1.8551599999999999</v>
      </c>
      <c r="IL19">
        <v>1.85379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-0.66700000000000004</v>
      </c>
      <c r="JA19">
        <v>0.14499999999999999</v>
      </c>
      <c r="JB19">
        <v>-0.45367383496630997</v>
      </c>
      <c r="JC19">
        <v>-6.8838208586326796E-4</v>
      </c>
      <c r="JD19">
        <v>1.2146953680521199E-7</v>
      </c>
      <c r="JE19">
        <v>-3.3979593155360199E-13</v>
      </c>
      <c r="JF19">
        <v>4.4325598851918203E-2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35</v>
      </c>
      <c r="JO19">
        <v>35.1</v>
      </c>
      <c r="JP19">
        <v>0.92040999999999995</v>
      </c>
      <c r="JQ19">
        <v>2.34131</v>
      </c>
      <c r="JR19">
        <v>1.5966800000000001</v>
      </c>
      <c r="JS19">
        <v>2.3571800000000001</v>
      </c>
      <c r="JT19">
        <v>1.5905800000000001</v>
      </c>
      <c r="JU19">
        <v>2.4377399999999998</v>
      </c>
      <c r="JV19">
        <v>23.5562</v>
      </c>
      <c r="JW19">
        <v>14.946300000000001</v>
      </c>
      <c r="JX19">
        <v>18</v>
      </c>
      <c r="JY19">
        <v>491.40899999999999</v>
      </c>
      <c r="JZ19">
        <v>623.06700000000001</v>
      </c>
      <c r="KA19">
        <v>25.000800000000002</v>
      </c>
      <c r="KB19">
        <v>19.542899999999999</v>
      </c>
      <c r="KC19">
        <v>30.0002</v>
      </c>
      <c r="KD19">
        <v>19.456600000000002</v>
      </c>
      <c r="KE19">
        <v>19.422899999999998</v>
      </c>
      <c r="KF19">
        <v>18.503399999999999</v>
      </c>
      <c r="KG19">
        <v>0</v>
      </c>
      <c r="KH19">
        <v>100</v>
      </c>
      <c r="KI19">
        <v>25</v>
      </c>
      <c r="KJ19">
        <v>400</v>
      </c>
      <c r="KK19">
        <v>15.485799999999999</v>
      </c>
      <c r="KL19">
        <v>101.688</v>
      </c>
      <c r="KM19">
        <v>101.503</v>
      </c>
    </row>
    <row r="20" spans="1:299" x14ac:dyDescent="0.2">
      <c r="A20">
        <v>4</v>
      </c>
      <c r="B20">
        <v>1687281178</v>
      </c>
      <c r="C20">
        <v>4827.9000000953702</v>
      </c>
      <c r="D20" t="s">
        <v>458</v>
      </c>
      <c r="E20" t="s">
        <v>459</v>
      </c>
      <c r="F20">
        <v>30</v>
      </c>
      <c r="G20" s="1">
        <v>14</v>
      </c>
      <c r="H20" t="s">
        <v>450</v>
      </c>
      <c r="I20" s="1">
        <v>60</v>
      </c>
      <c r="J20" s="1">
        <v>190</v>
      </c>
      <c r="K20">
        <v>1687281170</v>
      </c>
      <c r="L20">
        <f t="shared" si="0"/>
        <v>4.2357284432666284E-5</v>
      </c>
      <c r="M20">
        <f t="shared" si="1"/>
        <v>4.2357284432666287E-2</v>
      </c>
      <c r="N20">
        <f t="shared" si="2"/>
        <v>0.39733928132559515</v>
      </c>
      <c r="O20">
        <f t="shared" si="3"/>
        <v>399.28660000000002</v>
      </c>
      <c r="P20">
        <f t="shared" si="4"/>
        <v>114.97162547536145</v>
      </c>
      <c r="Q20">
        <f t="shared" si="5"/>
        <v>11.652455836523966</v>
      </c>
      <c r="R20">
        <f t="shared" si="6"/>
        <v>40.467980281037974</v>
      </c>
      <c r="S20">
        <f t="shared" si="7"/>
        <v>2.2979969925069352E-3</v>
      </c>
      <c r="T20">
        <f t="shared" si="8"/>
        <v>3.8378247669972105</v>
      </c>
      <c r="U20">
        <f t="shared" si="9"/>
        <v>2.2972328308026274E-3</v>
      </c>
      <c r="V20">
        <f t="shared" si="10"/>
        <v>1.4358391532921784E-3</v>
      </c>
      <c r="W20">
        <f t="shared" si="11"/>
        <v>321.50464901154902</v>
      </c>
      <c r="X20">
        <f t="shared" si="12"/>
        <v>26.594144516618499</v>
      </c>
      <c r="Y20">
        <f t="shared" si="13"/>
        <v>25.596553333333301</v>
      </c>
      <c r="Z20">
        <f t="shared" si="14"/>
        <v>3.2945387678120959</v>
      </c>
      <c r="AA20">
        <f t="shared" si="15"/>
        <v>45.86526255968252</v>
      </c>
      <c r="AB20">
        <f t="shared" si="16"/>
        <v>1.4697170464759299</v>
      </c>
      <c r="AC20">
        <f t="shared" si="17"/>
        <v>3.2044230523338864</v>
      </c>
      <c r="AD20">
        <f t="shared" si="18"/>
        <v>1.8248217213361659</v>
      </c>
      <c r="AE20">
        <f t="shared" si="19"/>
        <v>-1.8679562434805832</v>
      </c>
      <c r="AF20">
        <f t="shared" si="20"/>
        <v>-96.512817130738725</v>
      </c>
      <c r="AG20">
        <f t="shared" si="21"/>
        <v>-5.3388489320109818</v>
      </c>
      <c r="AH20">
        <f t="shared" si="22"/>
        <v>217.78502670531873</v>
      </c>
      <c r="AI20">
        <f t="shared" si="23"/>
        <v>0.41182531127453342</v>
      </c>
      <c r="AJ20">
        <f t="shared" si="24"/>
        <v>6.18283170630601E-2</v>
      </c>
      <c r="AK20">
        <f t="shared" si="25"/>
        <v>0.39733928132559515</v>
      </c>
      <c r="AL20">
        <v>406.212219940235</v>
      </c>
      <c r="AM20">
        <v>405.49586666666602</v>
      </c>
      <c r="AN20">
        <v>8.6710021403373402E-2</v>
      </c>
      <c r="AO20">
        <v>67.023969552330996</v>
      </c>
      <c r="AP20">
        <f t="shared" si="26"/>
        <v>4.2357284432666287E-2</v>
      </c>
      <c r="AQ20">
        <v>14.454689294344901</v>
      </c>
      <c r="AR20">
        <v>14.4797933333333</v>
      </c>
      <c r="AS20">
        <v>-9.7347957559911593E-6</v>
      </c>
      <c r="AT20">
        <v>77.466633336740003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53850.225499977489</v>
      </c>
      <c r="AZ20" t="s">
        <v>439</v>
      </c>
      <c r="BA20">
        <v>10014.1</v>
      </c>
      <c r="BB20">
        <v>225.19399999999999</v>
      </c>
      <c r="BC20">
        <v>1046.96</v>
      </c>
      <c r="BD20">
        <f t="shared" si="30"/>
        <v>0.78490677771834649</v>
      </c>
      <c r="BE20">
        <v>-1.3787935212400999</v>
      </c>
      <c r="BF20" t="s">
        <v>460</v>
      </c>
      <c r="BG20">
        <v>10092.9</v>
      </c>
      <c r="BH20">
        <v>282.16503999999998</v>
      </c>
      <c r="BI20">
        <v>295.15939787194799</v>
      </c>
      <c r="BJ20">
        <f t="shared" si="31"/>
        <v>4.4024882709597812E-2</v>
      </c>
      <c r="BK20">
        <v>0.5</v>
      </c>
      <c r="BL20">
        <f t="shared" si="32"/>
        <v>1681.1693800059816</v>
      </c>
      <c r="BM20">
        <f t="shared" si="33"/>
        <v>0.39733928132559515</v>
      </c>
      <c r="BN20">
        <f t="shared" si="34"/>
        <v>37.006642384865309</v>
      </c>
      <c r="BO20">
        <f t="shared" si="35"/>
        <v>1.0564865287752121E-3</v>
      </c>
      <c r="BP20">
        <f t="shared" si="36"/>
        <v>2.5471003381508912</v>
      </c>
      <c r="BQ20">
        <f t="shared" si="37"/>
        <v>145.48694019988201</v>
      </c>
      <c r="BR20" t="s">
        <v>441</v>
      </c>
      <c r="BS20">
        <v>0</v>
      </c>
      <c r="BT20">
        <f t="shared" si="38"/>
        <v>145.48694019988201</v>
      </c>
      <c r="BU20">
        <f t="shared" si="39"/>
        <v>0.50709026631433873</v>
      </c>
      <c r="BV20">
        <f t="shared" si="40"/>
        <v>8.6818630989669424E-2</v>
      </c>
      <c r="BW20">
        <f t="shared" si="41"/>
        <v>0.83396901765954878</v>
      </c>
      <c r="BX20">
        <f t="shared" si="42"/>
        <v>0.18572549098813862</v>
      </c>
      <c r="BY20">
        <f t="shared" si="43"/>
        <v>0.91485970717704557</v>
      </c>
      <c r="BZ20">
        <f t="shared" si="44"/>
        <v>4.4764500148670651E-2</v>
      </c>
      <c r="CA20">
        <f t="shared" si="45"/>
        <v>0.95523549985132938</v>
      </c>
      <c r="CB20">
        <v>334</v>
      </c>
      <c r="CC20">
        <v>290</v>
      </c>
      <c r="CD20">
        <v>291.68</v>
      </c>
      <c r="CE20">
        <v>65</v>
      </c>
      <c r="CF20">
        <v>10092.9</v>
      </c>
      <c r="CG20">
        <v>289.95</v>
      </c>
      <c r="CH20">
        <v>1.73</v>
      </c>
      <c r="CI20">
        <v>300</v>
      </c>
      <c r="CJ20">
        <v>24.1</v>
      </c>
      <c r="CK20">
        <v>295.15939787194799</v>
      </c>
      <c r="CL20">
        <v>1.6025958171619601</v>
      </c>
      <c r="CM20">
        <v>-5.2550709427290796</v>
      </c>
      <c r="CN20">
        <v>1.44253035528695</v>
      </c>
      <c r="CO20">
        <v>0.32155931631665502</v>
      </c>
      <c r="CP20">
        <v>-6.6915995550611796E-3</v>
      </c>
      <c r="CQ20">
        <v>290</v>
      </c>
      <c r="CR20">
        <v>289.76</v>
      </c>
      <c r="CS20">
        <v>635</v>
      </c>
      <c r="CT20">
        <v>10058.799999999999</v>
      </c>
      <c r="CU20">
        <v>289.94</v>
      </c>
      <c r="CV20">
        <v>-0.18</v>
      </c>
      <c r="DJ20">
        <f t="shared" si="46"/>
        <v>1999.9673333333301</v>
      </c>
      <c r="DK20">
        <f t="shared" si="47"/>
        <v>1681.1693800059816</v>
      </c>
      <c r="DL20">
        <f t="shared" si="48"/>
        <v>0.84059841977718186</v>
      </c>
      <c r="DM20">
        <f t="shared" si="49"/>
        <v>0.16075495016996089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1687281170</v>
      </c>
      <c r="DT20">
        <v>399.28660000000002</v>
      </c>
      <c r="DU20">
        <v>399.54846666666703</v>
      </c>
      <c r="DV20">
        <v>14.501300000000001</v>
      </c>
      <c r="DW20">
        <v>14.4647466666667</v>
      </c>
      <c r="DX20">
        <v>399.9126</v>
      </c>
      <c r="DY20">
        <v>14.3523</v>
      </c>
      <c r="DZ20">
        <v>500.07799999999997</v>
      </c>
      <c r="EA20">
        <v>101.250733333333</v>
      </c>
      <c r="EB20">
        <v>9.997636E-2</v>
      </c>
      <c r="EC20">
        <v>25.130093333333299</v>
      </c>
      <c r="ED20">
        <v>25.596553333333301</v>
      </c>
      <c r="EE20">
        <v>999.9</v>
      </c>
      <c r="EF20">
        <v>0</v>
      </c>
      <c r="EG20">
        <v>0</v>
      </c>
      <c r="EH20">
        <v>9995.3366666666698</v>
      </c>
      <c r="EI20">
        <v>0</v>
      </c>
      <c r="EJ20">
        <v>0.221023</v>
      </c>
      <c r="EK20">
        <v>-0.307984066666667</v>
      </c>
      <c r="EL20">
        <v>405.11500000000001</v>
      </c>
      <c r="EM20">
        <v>405.412466666667</v>
      </c>
      <c r="EN20">
        <v>3.6477153333333297E-2</v>
      </c>
      <c r="EO20">
        <v>399.54846666666703</v>
      </c>
      <c r="EP20">
        <v>14.4647466666667</v>
      </c>
      <c r="EQ20">
        <v>1.4682580000000001</v>
      </c>
      <c r="ER20">
        <v>1.464564</v>
      </c>
      <c r="ES20">
        <v>12.6415466666667</v>
      </c>
      <c r="ET20">
        <v>12.603153333333299</v>
      </c>
      <c r="EU20">
        <v>1999.9673333333301</v>
      </c>
      <c r="EV20">
        <v>0.9800006</v>
      </c>
      <c r="EW20">
        <v>1.9999599999999999E-2</v>
      </c>
      <c r="EX20">
        <v>0</v>
      </c>
      <c r="EY20">
        <v>282.21393333333299</v>
      </c>
      <c r="EZ20">
        <v>4.9999900000000004</v>
      </c>
      <c r="FA20">
        <v>5725.8119999999999</v>
      </c>
      <c r="FB20">
        <v>17494.060000000001</v>
      </c>
      <c r="FC20">
        <v>38.491599999999998</v>
      </c>
      <c r="FD20">
        <v>38.75</v>
      </c>
      <c r="FE20">
        <v>38.811999999999998</v>
      </c>
      <c r="FF20">
        <v>38.25</v>
      </c>
      <c r="FG20">
        <v>40.524799999999999</v>
      </c>
      <c r="FH20">
        <v>1955.0733333333301</v>
      </c>
      <c r="FI20">
        <v>39.893999999999998</v>
      </c>
      <c r="FJ20">
        <v>0</v>
      </c>
      <c r="FK20">
        <v>1357.9000000953699</v>
      </c>
      <c r="FL20">
        <v>0</v>
      </c>
      <c r="FM20">
        <v>282.16503999999998</v>
      </c>
      <c r="FN20">
        <v>0.177307696159554</v>
      </c>
      <c r="FO20">
        <v>-26.393076942822798</v>
      </c>
      <c r="FP20">
        <v>5725.5068000000001</v>
      </c>
      <c r="FQ20">
        <v>15</v>
      </c>
      <c r="FR20">
        <v>1687281198</v>
      </c>
      <c r="FS20" t="s">
        <v>461</v>
      </c>
      <c r="FT20">
        <v>1687281198</v>
      </c>
      <c r="FU20">
        <v>1687281196</v>
      </c>
      <c r="FV20">
        <v>4</v>
      </c>
      <c r="FW20">
        <v>4.7E-2</v>
      </c>
      <c r="FX20">
        <v>1E-3</v>
      </c>
      <c r="FY20">
        <v>-0.626</v>
      </c>
      <c r="FZ20">
        <v>0.14899999999999999</v>
      </c>
      <c r="GA20">
        <v>400</v>
      </c>
      <c r="GB20">
        <v>14</v>
      </c>
      <c r="GC20">
        <v>0.18</v>
      </c>
      <c r="GD20">
        <v>0.13</v>
      </c>
      <c r="GE20">
        <v>-0.37932915</v>
      </c>
      <c r="GF20">
        <v>-2.5616506917293198</v>
      </c>
      <c r="GG20">
        <v>1.04577540564297</v>
      </c>
      <c r="GH20">
        <v>0</v>
      </c>
      <c r="GI20">
        <v>282.18867647058801</v>
      </c>
      <c r="GJ20">
        <v>0.22308633091868599</v>
      </c>
      <c r="GK20">
        <v>0.20447058188925599</v>
      </c>
      <c r="GL20">
        <v>1</v>
      </c>
      <c r="GM20">
        <v>3.6680984999999999E-2</v>
      </c>
      <c r="GN20">
        <v>-1.57660285714286E-2</v>
      </c>
      <c r="GO20">
        <v>3.85344582254312E-3</v>
      </c>
      <c r="GP20">
        <v>1</v>
      </c>
      <c r="GQ20">
        <v>2</v>
      </c>
      <c r="GR20">
        <v>3</v>
      </c>
      <c r="GS20" t="s">
        <v>444</v>
      </c>
      <c r="GT20">
        <v>2.95485</v>
      </c>
      <c r="GU20">
        <v>2.71055</v>
      </c>
      <c r="GV20">
        <v>0.10667</v>
      </c>
      <c r="GW20">
        <v>0.106243</v>
      </c>
      <c r="GX20">
        <v>8.1633399999999995E-2</v>
      </c>
      <c r="GY20">
        <v>8.2294300000000001E-2</v>
      </c>
      <c r="GZ20">
        <v>28009.1</v>
      </c>
      <c r="HA20">
        <v>32340.3</v>
      </c>
      <c r="HB20">
        <v>31230.799999999999</v>
      </c>
      <c r="HC20">
        <v>34829.1</v>
      </c>
      <c r="HD20">
        <v>39097.5</v>
      </c>
      <c r="HE20">
        <v>39559.5</v>
      </c>
      <c r="HF20">
        <v>42928.2</v>
      </c>
      <c r="HG20">
        <v>43174.3</v>
      </c>
      <c r="HH20">
        <v>2.1237200000000001</v>
      </c>
      <c r="HI20">
        <v>2.3440300000000001</v>
      </c>
      <c r="HJ20">
        <v>0.25308900000000001</v>
      </c>
      <c r="HK20">
        <v>0</v>
      </c>
      <c r="HL20">
        <v>21.3523</v>
      </c>
      <c r="HM20">
        <v>999.9</v>
      </c>
      <c r="HN20">
        <v>72.69</v>
      </c>
      <c r="HO20">
        <v>18.417999999999999</v>
      </c>
      <c r="HP20">
        <v>15.266400000000001</v>
      </c>
      <c r="HQ20">
        <v>60.372900000000001</v>
      </c>
      <c r="HR20">
        <v>18.850200000000001</v>
      </c>
      <c r="HS20">
        <v>1</v>
      </c>
      <c r="HT20">
        <v>-0.55354700000000001</v>
      </c>
      <c r="HU20">
        <v>-2.2339500000000001</v>
      </c>
      <c r="HV20">
        <v>20.2759</v>
      </c>
      <c r="HW20">
        <v>5.2472399999999997</v>
      </c>
      <c r="HX20">
        <v>11.986000000000001</v>
      </c>
      <c r="HY20">
        <v>4.9726499999999998</v>
      </c>
      <c r="HZ20">
        <v>3.2970299999999999</v>
      </c>
      <c r="IA20">
        <v>999.9</v>
      </c>
      <c r="IB20">
        <v>9999</v>
      </c>
      <c r="IC20">
        <v>9999</v>
      </c>
      <c r="ID20">
        <v>9999</v>
      </c>
      <c r="IE20">
        <v>4.97194</v>
      </c>
      <c r="IF20">
        <v>1.85378</v>
      </c>
      <c r="IG20">
        <v>1.8548500000000001</v>
      </c>
      <c r="IH20">
        <v>1.8591299999999999</v>
      </c>
      <c r="II20">
        <v>1.85361</v>
      </c>
      <c r="IJ20">
        <v>1.85806</v>
      </c>
      <c r="IK20">
        <v>1.8551599999999999</v>
      </c>
      <c r="IL20">
        <v>1.85379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-0.626</v>
      </c>
      <c r="JA20">
        <v>0.14899999999999999</v>
      </c>
      <c r="JB20">
        <v>-0.41631340540369799</v>
      </c>
      <c r="JC20">
        <v>-6.8838208586326796E-4</v>
      </c>
      <c r="JD20">
        <v>1.2146953680521199E-7</v>
      </c>
      <c r="JE20">
        <v>-3.3979593155360199E-13</v>
      </c>
      <c r="JF20">
        <v>4.4698556519202098E-2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22</v>
      </c>
      <c r="JO20">
        <v>22.3</v>
      </c>
      <c r="JP20">
        <v>0.94116200000000005</v>
      </c>
      <c r="JQ20">
        <v>2.33643</v>
      </c>
      <c r="JR20">
        <v>1.5966800000000001</v>
      </c>
      <c r="JS20">
        <v>2.3571800000000001</v>
      </c>
      <c r="JT20">
        <v>1.5905800000000001</v>
      </c>
      <c r="JU20">
        <v>2.4706999999999999</v>
      </c>
      <c r="JV20">
        <v>23.860199999999999</v>
      </c>
      <c r="JW20">
        <v>14.6486</v>
      </c>
      <c r="JX20">
        <v>18</v>
      </c>
      <c r="JY20">
        <v>491.245</v>
      </c>
      <c r="JZ20">
        <v>622.47400000000005</v>
      </c>
      <c r="KA20">
        <v>24.999199999999998</v>
      </c>
      <c r="KB20">
        <v>19.804200000000002</v>
      </c>
      <c r="KC20">
        <v>30.0002</v>
      </c>
      <c r="KD20">
        <v>19.681899999999999</v>
      </c>
      <c r="KE20">
        <v>19.645600000000002</v>
      </c>
      <c r="KF20">
        <v>18.880199999999999</v>
      </c>
      <c r="KG20">
        <v>0</v>
      </c>
      <c r="KH20">
        <v>100</v>
      </c>
      <c r="KI20">
        <v>25</v>
      </c>
      <c r="KJ20">
        <v>400</v>
      </c>
      <c r="KK20">
        <v>15.485799999999999</v>
      </c>
      <c r="KL20">
        <v>101.65900000000001</v>
      </c>
      <c r="KM20">
        <v>101.477</v>
      </c>
    </row>
    <row r="21" spans="1:299" x14ac:dyDescent="0.2">
      <c r="A21">
        <v>5</v>
      </c>
      <c r="B21">
        <v>1687283401.0999999</v>
      </c>
      <c r="C21">
        <v>7051</v>
      </c>
      <c r="D21" t="s">
        <v>462</v>
      </c>
      <c r="E21" t="s">
        <v>463</v>
      </c>
      <c r="F21">
        <v>30</v>
      </c>
      <c r="G21" s="1">
        <v>13.5</v>
      </c>
      <c r="H21" t="s">
        <v>438</v>
      </c>
      <c r="I21" s="1">
        <v>120</v>
      </c>
      <c r="J21" s="1">
        <v>190</v>
      </c>
      <c r="K21">
        <v>1687283392.5999999</v>
      </c>
      <c r="L21">
        <f t="shared" si="0"/>
        <v>9.4456896885107523E-4</v>
      </c>
      <c r="M21">
        <f t="shared" si="1"/>
        <v>0.94456896885107522</v>
      </c>
      <c r="N21">
        <f t="shared" si="2"/>
        <v>11.451621225002761</v>
      </c>
      <c r="O21">
        <f t="shared" si="3"/>
        <v>401.67631249999999</v>
      </c>
      <c r="P21">
        <f t="shared" si="4"/>
        <v>82.311826468065348</v>
      </c>
      <c r="Q21">
        <f t="shared" si="5"/>
        <v>8.3412627872094696</v>
      </c>
      <c r="R21">
        <f t="shared" si="6"/>
        <v>40.704815112560595</v>
      </c>
      <c r="S21">
        <f t="shared" si="7"/>
        <v>5.8944407201589874E-2</v>
      </c>
      <c r="T21">
        <f t="shared" si="8"/>
        <v>3.8387023407189527</v>
      </c>
      <c r="U21">
        <f t="shared" si="9"/>
        <v>5.8446157385997385E-2</v>
      </c>
      <c r="V21">
        <f t="shared" si="10"/>
        <v>3.6573262916013191E-2</v>
      </c>
      <c r="W21">
        <f t="shared" si="11"/>
        <v>321.50741917739396</v>
      </c>
      <c r="X21">
        <f t="shared" si="12"/>
        <v>26.168296500744979</v>
      </c>
      <c r="Y21">
        <f t="shared" si="13"/>
        <v>24.7454125</v>
      </c>
      <c r="Z21">
        <f t="shared" si="14"/>
        <v>3.131734445081225</v>
      </c>
      <c r="AA21">
        <f t="shared" si="15"/>
        <v>48.497531836004448</v>
      </c>
      <c r="AB21">
        <f t="shared" si="16"/>
        <v>1.5316691537907083</v>
      </c>
      <c r="AC21">
        <f t="shared" si="17"/>
        <v>3.158241452307478</v>
      </c>
      <c r="AD21">
        <f t="shared" si="18"/>
        <v>1.6000652912905167</v>
      </c>
      <c r="AE21">
        <f t="shared" si="19"/>
        <v>-41.655491526332419</v>
      </c>
      <c r="AF21">
        <f t="shared" si="20"/>
        <v>29.216465624694319</v>
      </c>
      <c r="AG21">
        <f t="shared" si="21"/>
        <v>1.6069358908165712</v>
      </c>
      <c r="AH21">
        <f t="shared" si="22"/>
        <v>310.6753291665724</v>
      </c>
      <c r="AI21">
        <f t="shared" si="23"/>
        <v>1.6148518262511344</v>
      </c>
      <c r="AJ21">
        <f t="shared" si="24"/>
        <v>0.94082687131646159</v>
      </c>
      <c r="AK21">
        <f t="shared" si="25"/>
        <v>11.451621225002761</v>
      </c>
      <c r="AL21">
        <v>406.54371870184798</v>
      </c>
      <c r="AM21">
        <v>407.74756969697</v>
      </c>
      <c r="AN21">
        <v>-1.4950066085165299</v>
      </c>
      <c r="AO21">
        <v>66.932326143882904</v>
      </c>
      <c r="AP21">
        <f t="shared" si="26"/>
        <v>0.94456896885107522</v>
      </c>
      <c r="AQ21">
        <v>14.550286714547401</v>
      </c>
      <c r="AR21">
        <v>15.108707272727299</v>
      </c>
      <c r="AS21">
        <v>-5.4320863277607197E-5</v>
      </c>
      <c r="AT21">
        <v>77.474566746607195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53911.087746952187</v>
      </c>
      <c r="AZ21" t="s">
        <v>439</v>
      </c>
      <c r="BA21">
        <v>10014.1</v>
      </c>
      <c r="BB21">
        <v>225.19399999999999</v>
      </c>
      <c r="BC21">
        <v>1046.96</v>
      </c>
      <c r="BD21">
        <f t="shared" si="30"/>
        <v>0.78490677771834649</v>
      </c>
      <c r="BE21">
        <v>-1.3787935212400999</v>
      </c>
      <c r="BF21" t="s">
        <v>464</v>
      </c>
      <c r="BG21">
        <v>10085.299999999999</v>
      </c>
      <c r="BH21">
        <v>293.00238461538498</v>
      </c>
      <c r="BI21">
        <v>319.08736760640301</v>
      </c>
      <c r="BJ21">
        <f t="shared" si="31"/>
        <v>8.1748717245347269E-2</v>
      </c>
      <c r="BK21">
        <v>0.5</v>
      </c>
      <c r="BL21">
        <f t="shared" si="32"/>
        <v>1681.1823011281833</v>
      </c>
      <c r="BM21">
        <f t="shared" si="33"/>
        <v>11.451621225002761</v>
      </c>
      <c r="BN21">
        <f t="shared" si="34"/>
        <v>68.717248286405066</v>
      </c>
      <c r="BO21">
        <f t="shared" si="35"/>
        <v>7.631780763830795E-3</v>
      </c>
      <c r="BP21">
        <f t="shared" si="36"/>
        <v>2.2811076410001734</v>
      </c>
      <c r="BQ21">
        <f t="shared" si="37"/>
        <v>151.07092893689594</v>
      </c>
      <c r="BR21" t="s">
        <v>441</v>
      </c>
      <c r="BS21">
        <v>0</v>
      </c>
      <c r="BT21">
        <f t="shared" si="38"/>
        <v>151.07092893689594</v>
      </c>
      <c r="BU21">
        <f t="shared" si="39"/>
        <v>0.52655308773225018</v>
      </c>
      <c r="BV21">
        <f t="shared" si="40"/>
        <v>0.15525256455606642</v>
      </c>
      <c r="BW21">
        <f t="shared" si="41"/>
        <v>0.81245843475896984</v>
      </c>
      <c r="BX21">
        <f t="shared" si="42"/>
        <v>0.27781496878847883</v>
      </c>
      <c r="BY21">
        <f t="shared" si="43"/>
        <v>0.88574196595332133</v>
      </c>
      <c r="BZ21">
        <f t="shared" si="44"/>
        <v>8.0047639127947323E-2</v>
      </c>
      <c r="CA21">
        <f t="shared" si="45"/>
        <v>0.91995236087205268</v>
      </c>
      <c r="CB21">
        <v>335</v>
      </c>
      <c r="CC21">
        <v>290</v>
      </c>
      <c r="CD21">
        <v>311.60000000000002</v>
      </c>
      <c r="CE21">
        <v>45</v>
      </c>
      <c r="CF21">
        <v>10085.299999999999</v>
      </c>
      <c r="CG21">
        <v>310.99</v>
      </c>
      <c r="CH21">
        <v>0.61</v>
      </c>
      <c r="CI21">
        <v>300</v>
      </c>
      <c r="CJ21">
        <v>24.1</v>
      </c>
      <c r="CK21">
        <v>319.08736760640301</v>
      </c>
      <c r="CL21">
        <v>1.63736493552917</v>
      </c>
      <c r="CM21">
        <v>-8.1687275625730198</v>
      </c>
      <c r="CN21">
        <v>1.4723769643743301</v>
      </c>
      <c r="CO21">
        <v>0.52364875134596001</v>
      </c>
      <c r="CP21">
        <v>-6.68451167964405E-3</v>
      </c>
      <c r="CQ21">
        <v>290</v>
      </c>
      <c r="CR21">
        <v>310.83</v>
      </c>
      <c r="CS21">
        <v>775</v>
      </c>
      <c r="CT21">
        <v>10043.299999999999</v>
      </c>
      <c r="CU21">
        <v>310.95</v>
      </c>
      <c r="CV21">
        <v>-0.12</v>
      </c>
      <c r="DJ21">
        <f t="shared" si="46"/>
        <v>1999.9825000000001</v>
      </c>
      <c r="DK21">
        <f t="shared" si="47"/>
        <v>1681.1823011281833</v>
      </c>
      <c r="DL21">
        <f t="shared" si="48"/>
        <v>0.84059850580101736</v>
      </c>
      <c r="DM21">
        <f t="shared" si="49"/>
        <v>0.16075511619596369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1687283392.5999999</v>
      </c>
      <c r="DT21">
        <v>401.67631249999999</v>
      </c>
      <c r="DU21">
        <v>402.87175000000002</v>
      </c>
      <c r="DV21">
        <v>15.11455625</v>
      </c>
      <c r="DW21">
        <v>14.55869375</v>
      </c>
      <c r="DX21">
        <v>402.29431249999999</v>
      </c>
      <c r="DY21">
        <v>14.96255625</v>
      </c>
      <c r="DZ21">
        <v>500.09131250000002</v>
      </c>
      <c r="EA21">
        <v>101.237375</v>
      </c>
      <c r="EB21">
        <v>9.9980093749999999E-2</v>
      </c>
      <c r="EC21">
        <v>24.886587500000001</v>
      </c>
      <c r="ED21">
        <v>24.7454125</v>
      </c>
      <c r="EE21">
        <v>999.9</v>
      </c>
      <c r="EF21">
        <v>0</v>
      </c>
      <c r="EG21">
        <v>0</v>
      </c>
      <c r="EH21">
        <v>9999.96875</v>
      </c>
      <c r="EI21">
        <v>0</v>
      </c>
      <c r="EJ21">
        <v>0.221023</v>
      </c>
      <c r="EK21">
        <v>-1.2049593125</v>
      </c>
      <c r="EL21">
        <v>407.83568750000001</v>
      </c>
      <c r="EM21">
        <v>408.82375000000002</v>
      </c>
      <c r="EN21">
        <v>0.56704018749999996</v>
      </c>
      <c r="EO21">
        <v>402.87175000000002</v>
      </c>
      <c r="EP21">
        <v>14.55869375</v>
      </c>
      <c r="EQ21">
        <v>1.5312893750000001</v>
      </c>
      <c r="ER21">
        <v>1.473883125</v>
      </c>
      <c r="ES21">
        <v>13.284218750000001</v>
      </c>
      <c r="ET21">
        <v>12.699887500000001</v>
      </c>
      <c r="EU21">
        <v>1999.9825000000001</v>
      </c>
      <c r="EV21">
        <v>0.97999749999999997</v>
      </c>
      <c r="EW21">
        <v>2.0002231249999999E-2</v>
      </c>
      <c r="EX21">
        <v>0</v>
      </c>
      <c r="EY21">
        <v>293.0505</v>
      </c>
      <c r="EZ21">
        <v>4.9999900000000004</v>
      </c>
      <c r="FA21">
        <v>5978.1981249999999</v>
      </c>
      <c r="FB21">
        <v>17494.143749999999</v>
      </c>
      <c r="FC21">
        <v>37.936999999999998</v>
      </c>
      <c r="FD21">
        <v>38</v>
      </c>
      <c r="FE21">
        <v>38.25</v>
      </c>
      <c r="FF21">
        <v>37.319875000000003</v>
      </c>
      <c r="FG21">
        <v>39.936999999999998</v>
      </c>
      <c r="FH21">
        <v>1955.0806250000001</v>
      </c>
      <c r="FI21">
        <v>39.9</v>
      </c>
      <c r="FJ21">
        <v>0</v>
      </c>
      <c r="FK21">
        <v>2221.7000000476801</v>
      </c>
      <c r="FL21">
        <v>0</v>
      </c>
      <c r="FM21">
        <v>293.00238461538498</v>
      </c>
      <c r="FN21">
        <v>-1.2330256232421899</v>
      </c>
      <c r="FO21">
        <v>-3.6177777659294499</v>
      </c>
      <c r="FP21">
        <v>5978.43</v>
      </c>
      <c r="FQ21">
        <v>15</v>
      </c>
      <c r="FR21">
        <v>1687283443.0999999</v>
      </c>
      <c r="FS21" t="s">
        <v>465</v>
      </c>
      <c r="FT21">
        <v>1687283443.0999999</v>
      </c>
      <c r="FU21">
        <v>1687283422.0999999</v>
      </c>
      <c r="FV21">
        <v>5</v>
      </c>
      <c r="FW21">
        <v>4.0000000000000001E-3</v>
      </c>
      <c r="FX21">
        <v>-1E-3</v>
      </c>
      <c r="FY21">
        <v>-0.61799999999999999</v>
      </c>
      <c r="FZ21">
        <v>0.152</v>
      </c>
      <c r="GA21">
        <v>393</v>
      </c>
      <c r="GB21">
        <v>15</v>
      </c>
      <c r="GC21">
        <v>0.23</v>
      </c>
      <c r="GD21">
        <v>0.12</v>
      </c>
      <c r="GE21">
        <v>-3.8442670952381</v>
      </c>
      <c r="GF21">
        <v>39.650121662337703</v>
      </c>
      <c r="GG21">
        <v>13.691057500498999</v>
      </c>
      <c r="GH21">
        <v>0</v>
      </c>
      <c r="GI21">
        <v>293.00917647058799</v>
      </c>
      <c r="GJ21">
        <v>-0.79504965145037099</v>
      </c>
      <c r="GK21">
        <v>0.21674062441059999</v>
      </c>
      <c r="GL21">
        <v>1</v>
      </c>
      <c r="GM21">
        <v>0.56986852380952402</v>
      </c>
      <c r="GN21">
        <v>-3.7303636363634797E-2</v>
      </c>
      <c r="GO21">
        <v>4.4675850898608996E-3</v>
      </c>
      <c r="GP21">
        <v>1</v>
      </c>
      <c r="GQ21">
        <v>2</v>
      </c>
      <c r="GR21">
        <v>3</v>
      </c>
      <c r="GS21" t="s">
        <v>444</v>
      </c>
      <c r="GT21">
        <v>2.9547599999999998</v>
      </c>
      <c r="GU21">
        <v>2.7106400000000002</v>
      </c>
      <c r="GV21">
        <v>0.10616</v>
      </c>
      <c r="GW21">
        <v>0.102973</v>
      </c>
      <c r="GX21">
        <v>8.4203E-2</v>
      </c>
      <c r="GY21">
        <v>8.2663399999999998E-2</v>
      </c>
      <c r="GZ21">
        <v>28018.400000000001</v>
      </c>
      <c r="HA21">
        <v>32451.7</v>
      </c>
      <c r="HB21">
        <v>31223.200000000001</v>
      </c>
      <c r="HC21">
        <v>34821.599999999999</v>
      </c>
      <c r="HD21">
        <v>38978.199999999997</v>
      </c>
      <c r="HE21">
        <v>39537.300000000003</v>
      </c>
      <c r="HF21">
        <v>42918.8</v>
      </c>
      <c r="HG21">
        <v>43167.4</v>
      </c>
      <c r="HH21">
        <v>2.1230199999999999</v>
      </c>
      <c r="HI21">
        <v>2.3416000000000001</v>
      </c>
      <c r="HJ21">
        <v>0.24247199999999999</v>
      </c>
      <c r="HK21">
        <v>0</v>
      </c>
      <c r="HL21">
        <v>20.750900000000001</v>
      </c>
      <c r="HM21">
        <v>999.9</v>
      </c>
      <c r="HN21">
        <v>72.566999999999993</v>
      </c>
      <c r="HO21">
        <v>18.881</v>
      </c>
      <c r="HP21">
        <v>15.689</v>
      </c>
      <c r="HQ21">
        <v>60.263800000000003</v>
      </c>
      <c r="HR21">
        <v>18.77</v>
      </c>
      <c r="HS21">
        <v>1</v>
      </c>
      <c r="HT21">
        <v>-0.55307200000000001</v>
      </c>
      <c r="HU21">
        <v>-2.4190299999999998</v>
      </c>
      <c r="HV21">
        <v>20.273900000000001</v>
      </c>
      <c r="HW21">
        <v>5.2481400000000002</v>
      </c>
      <c r="HX21">
        <v>11.986000000000001</v>
      </c>
      <c r="HY21">
        <v>4.9736500000000001</v>
      </c>
      <c r="HZ21">
        <v>3.2976999999999999</v>
      </c>
      <c r="IA21">
        <v>999.9</v>
      </c>
      <c r="IB21">
        <v>9999</v>
      </c>
      <c r="IC21">
        <v>9999</v>
      </c>
      <c r="ID21">
        <v>9999</v>
      </c>
      <c r="IE21">
        <v>4.9719600000000002</v>
      </c>
      <c r="IF21">
        <v>1.85379</v>
      </c>
      <c r="IG21">
        <v>1.85486</v>
      </c>
      <c r="IH21">
        <v>1.85914</v>
      </c>
      <c r="II21">
        <v>1.85362</v>
      </c>
      <c r="IJ21">
        <v>1.85806</v>
      </c>
      <c r="IK21">
        <v>1.8551599999999999</v>
      </c>
      <c r="IL21">
        <v>1.85379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-0.61799999999999999</v>
      </c>
      <c r="JA21">
        <v>0.152</v>
      </c>
      <c r="JB21">
        <v>-0.36997797917693998</v>
      </c>
      <c r="JC21">
        <v>-6.8838208586326796E-4</v>
      </c>
      <c r="JD21">
        <v>1.2146953680521199E-7</v>
      </c>
      <c r="JE21">
        <v>-3.3979593155360199E-13</v>
      </c>
      <c r="JF21">
        <v>4.6076589580452701E-2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36.700000000000003</v>
      </c>
      <c r="JO21">
        <v>36.799999999999997</v>
      </c>
      <c r="JP21">
        <v>0.92285200000000001</v>
      </c>
      <c r="JQ21">
        <v>2.33643</v>
      </c>
      <c r="JR21">
        <v>1.5966800000000001</v>
      </c>
      <c r="JS21">
        <v>2.3547400000000001</v>
      </c>
      <c r="JT21">
        <v>1.5905800000000001</v>
      </c>
      <c r="JU21">
        <v>2.4145500000000002</v>
      </c>
      <c r="JV21">
        <v>24.124099999999999</v>
      </c>
      <c r="JW21">
        <v>14.1846</v>
      </c>
      <c r="JX21">
        <v>18</v>
      </c>
      <c r="JY21">
        <v>491.08600000000001</v>
      </c>
      <c r="JZ21">
        <v>621.01499999999999</v>
      </c>
      <c r="KA21">
        <v>24.998999999999999</v>
      </c>
      <c r="KB21">
        <v>19.773700000000002</v>
      </c>
      <c r="KC21">
        <v>30.0002</v>
      </c>
      <c r="KD21">
        <v>19.7073</v>
      </c>
      <c r="KE21">
        <v>19.677600000000002</v>
      </c>
      <c r="KF21">
        <v>18.537099999999999</v>
      </c>
      <c r="KG21">
        <v>0</v>
      </c>
      <c r="KH21">
        <v>100</v>
      </c>
      <c r="KI21">
        <v>25</v>
      </c>
      <c r="KJ21">
        <v>400</v>
      </c>
      <c r="KK21">
        <v>15.2033</v>
      </c>
      <c r="KL21">
        <v>101.63500000000001</v>
      </c>
      <c r="KM21">
        <v>101.458</v>
      </c>
    </row>
    <row r="22" spans="1:299" x14ac:dyDescent="0.2">
      <c r="A22">
        <v>6</v>
      </c>
      <c r="B22">
        <v>1687284757</v>
      </c>
      <c r="C22">
        <v>8406.9000000953693</v>
      </c>
      <c r="D22" t="s">
        <v>466</v>
      </c>
      <c r="E22" t="s">
        <v>467</v>
      </c>
      <c r="F22">
        <v>30</v>
      </c>
      <c r="G22" s="1">
        <v>14.7</v>
      </c>
      <c r="H22" t="s">
        <v>450</v>
      </c>
      <c r="I22" s="1">
        <v>60</v>
      </c>
      <c r="J22" s="1">
        <v>190</v>
      </c>
      <c r="K22">
        <v>1687284748.5</v>
      </c>
      <c r="L22">
        <f t="shared" si="0"/>
        <v>2.9590973237905352E-4</v>
      </c>
      <c r="M22">
        <f t="shared" si="1"/>
        <v>0.29590973237905355</v>
      </c>
      <c r="N22">
        <f t="shared" si="2"/>
        <v>1.8918992574938276</v>
      </c>
      <c r="O22">
        <f t="shared" si="3"/>
        <v>398.80906249999998</v>
      </c>
      <c r="P22">
        <f t="shared" si="4"/>
        <v>206.07870658075146</v>
      </c>
      <c r="Q22">
        <f t="shared" si="5"/>
        <v>20.892710421949023</v>
      </c>
      <c r="R22">
        <f t="shared" si="6"/>
        <v>40.432135831542183</v>
      </c>
      <c r="S22">
        <f t="shared" si="7"/>
        <v>1.6482631022206744E-2</v>
      </c>
      <c r="T22">
        <f t="shared" si="8"/>
        <v>3.8407644603302424</v>
      </c>
      <c r="U22">
        <f t="shared" si="9"/>
        <v>1.6443434619720223E-2</v>
      </c>
      <c r="V22">
        <f t="shared" si="10"/>
        <v>1.0280660443848452E-2</v>
      </c>
      <c r="W22">
        <f t="shared" si="11"/>
        <v>321.50953126154815</v>
      </c>
      <c r="X22">
        <f t="shared" si="12"/>
        <v>26.622916184414919</v>
      </c>
      <c r="Y22">
        <f t="shared" si="13"/>
        <v>25.557668750000001</v>
      </c>
      <c r="Z22">
        <f t="shared" si="14"/>
        <v>3.2869429657098035</v>
      </c>
      <c r="AA22">
        <f t="shared" si="15"/>
        <v>46.759808633838176</v>
      </c>
      <c r="AB22">
        <f t="shared" si="16"/>
        <v>1.5056306937341142</v>
      </c>
      <c r="AC22">
        <f t="shared" si="17"/>
        <v>3.2199248408483654</v>
      </c>
      <c r="AD22">
        <f t="shared" si="18"/>
        <v>1.7813122719756893</v>
      </c>
      <c r="AE22">
        <f t="shared" si="19"/>
        <v>-13.049619197916261</v>
      </c>
      <c r="AF22">
        <f t="shared" si="20"/>
        <v>-71.752607809654364</v>
      </c>
      <c r="AG22">
        <f t="shared" si="21"/>
        <v>-3.9669775115655472</v>
      </c>
      <c r="AH22">
        <f t="shared" si="22"/>
        <v>232.74032674241192</v>
      </c>
      <c r="AI22">
        <f t="shared" si="23"/>
        <v>2.3927331218370811</v>
      </c>
      <c r="AJ22">
        <f t="shared" si="24"/>
        <v>0.28914654833386555</v>
      </c>
      <c r="AK22">
        <f t="shared" si="25"/>
        <v>1.8918992574938276</v>
      </c>
      <c r="AL22">
        <v>406.75607232444298</v>
      </c>
      <c r="AM22">
        <v>405.26458787878801</v>
      </c>
      <c r="AN22">
        <v>6.2117168554928298E-2</v>
      </c>
      <c r="AO22">
        <v>66.968144337617801</v>
      </c>
      <c r="AP22">
        <f t="shared" si="26"/>
        <v>0.29590973237905355</v>
      </c>
      <c r="AQ22">
        <v>14.679071612910199</v>
      </c>
      <c r="AR22">
        <v>14.8539496969697</v>
      </c>
      <c r="AS22">
        <v>-6.5013558341506996E-8</v>
      </c>
      <c r="AT22">
        <v>77.472084496545193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53893.610113099916</v>
      </c>
      <c r="AZ22" t="s">
        <v>439</v>
      </c>
      <c r="BA22">
        <v>10014.1</v>
      </c>
      <c r="BB22">
        <v>225.19399999999999</v>
      </c>
      <c r="BC22">
        <v>1046.96</v>
      </c>
      <c r="BD22">
        <f t="shared" si="30"/>
        <v>0.78490677771834649</v>
      </c>
      <c r="BE22">
        <v>-1.3787935212400999</v>
      </c>
      <c r="BF22" t="s">
        <v>468</v>
      </c>
      <c r="BG22">
        <v>10073</v>
      </c>
      <c r="BH22">
        <v>285.62423076923102</v>
      </c>
      <c r="BI22">
        <v>303.74123483634702</v>
      </c>
      <c r="BJ22">
        <f t="shared" si="31"/>
        <v>5.9646179014440581E-2</v>
      </c>
      <c r="BK22">
        <v>0.5</v>
      </c>
      <c r="BL22">
        <f t="shared" si="32"/>
        <v>1681.1961750059834</v>
      </c>
      <c r="BM22">
        <f t="shared" si="33"/>
        <v>1.8918992574938276</v>
      </c>
      <c r="BN22">
        <f t="shared" si="34"/>
        <v>50.138464006399829</v>
      </c>
      <c r="BO22">
        <f t="shared" si="35"/>
        <v>1.9454557578459201E-3</v>
      </c>
      <c r="BP22">
        <f t="shared" si="36"/>
        <v>2.446881357956197</v>
      </c>
      <c r="BQ22">
        <f t="shared" si="37"/>
        <v>147.54168859290053</v>
      </c>
      <c r="BR22" t="s">
        <v>441</v>
      </c>
      <c r="BS22">
        <v>0</v>
      </c>
      <c r="BT22">
        <f t="shared" si="38"/>
        <v>147.54168859290053</v>
      </c>
      <c r="BU22">
        <f t="shared" si="39"/>
        <v>0.51425202879551524</v>
      </c>
      <c r="BV22">
        <f t="shared" si="40"/>
        <v>0.11598627846766947</v>
      </c>
      <c r="BW22">
        <f t="shared" si="41"/>
        <v>0.82633270385714142</v>
      </c>
      <c r="BX22">
        <f t="shared" si="42"/>
        <v>0.23065107390301814</v>
      </c>
      <c r="BY22">
        <f t="shared" si="43"/>
        <v>0.9044165433513347</v>
      </c>
      <c r="BZ22">
        <f t="shared" si="44"/>
        <v>5.9913724170525866E-2</v>
      </c>
      <c r="CA22">
        <f t="shared" si="45"/>
        <v>0.94008627582947413</v>
      </c>
      <c r="CB22">
        <v>336</v>
      </c>
      <c r="CC22">
        <v>290</v>
      </c>
      <c r="CD22">
        <v>298.14</v>
      </c>
      <c r="CE22">
        <v>175</v>
      </c>
      <c r="CF22">
        <v>10073</v>
      </c>
      <c r="CG22">
        <v>297.25</v>
      </c>
      <c r="CH22">
        <v>0.89</v>
      </c>
      <c r="CI22">
        <v>300</v>
      </c>
      <c r="CJ22">
        <v>24.1</v>
      </c>
      <c r="CK22">
        <v>303.74123483634702</v>
      </c>
      <c r="CL22">
        <v>1.2250397007304099</v>
      </c>
      <c r="CM22">
        <v>-6.5409019632771397</v>
      </c>
      <c r="CN22">
        <v>1.1020519018113699</v>
      </c>
      <c r="CO22">
        <v>0.55714867393686796</v>
      </c>
      <c r="CP22">
        <v>-6.6877034482758597E-3</v>
      </c>
      <c r="CQ22">
        <v>290</v>
      </c>
      <c r="CR22">
        <v>297.32</v>
      </c>
      <c r="CS22">
        <v>645</v>
      </c>
      <c r="CT22">
        <v>10052.6</v>
      </c>
      <c r="CU22">
        <v>297.23</v>
      </c>
      <c r="CV22">
        <v>0.09</v>
      </c>
      <c r="DJ22">
        <f t="shared" si="46"/>
        <v>1999.9993750000001</v>
      </c>
      <c r="DK22">
        <f t="shared" si="47"/>
        <v>1681.1961750059834</v>
      </c>
      <c r="DL22">
        <f t="shared" si="48"/>
        <v>0.84059835018997608</v>
      </c>
      <c r="DM22">
        <f t="shared" si="49"/>
        <v>0.16075481586665402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1687284748.5</v>
      </c>
      <c r="DT22">
        <v>398.80906249999998</v>
      </c>
      <c r="DU22">
        <v>400.313625</v>
      </c>
      <c r="DV22">
        <v>14.8510375</v>
      </c>
      <c r="DW22">
        <v>14.68015625</v>
      </c>
      <c r="DX22">
        <v>399.38806249999999</v>
      </c>
      <c r="DY22">
        <v>14.6970375</v>
      </c>
      <c r="DZ22">
        <v>500.08837499999998</v>
      </c>
      <c r="EA22">
        <v>101.28218750000001</v>
      </c>
      <c r="EB22">
        <v>0.10000170625</v>
      </c>
      <c r="EC22">
        <v>25.211143750000002</v>
      </c>
      <c r="ED22">
        <v>25.557668750000001</v>
      </c>
      <c r="EE22">
        <v>999.9</v>
      </c>
      <c r="EF22">
        <v>0</v>
      </c>
      <c r="EG22">
        <v>0</v>
      </c>
      <c r="EH22">
        <v>10003.328125</v>
      </c>
      <c r="EI22">
        <v>0</v>
      </c>
      <c r="EJ22">
        <v>0.221023</v>
      </c>
      <c r="EK22">
        <v>-1.5474191875000001</v>
      </c>
      <c r="EL22">
        <v>404.77868749999999</v>
      </c>
      <c r="EM22">
        <v>406.27793750000001</v>
      </c>
      <c r="EN22">
        <v>0.17373762500000001</v>
      </c>
      <c r="EO22">
        <v>400.313625</v>
      </c>
      <c r="EP22">
        <v>14.68015625</v>
      </c>
      <c r="EQ22">
        <v>1.504435</v>
      </c>
      <c r="ER22">
        <v>1.486838125</v>
      </c>
      <c r="ES22">
        <v>13.013325</v>
      </c>
      <c r="ET22">
        <v>12.83348125</v>
      </c>
      <c r="EU22">
        <v>1999.9993750000001</v>
      </c>
      <c r="EV22">
        <v>0.98000437500000004</v>
      </c>
      <c r="EW22">
        <v>1.9996037500000001E-2</v>
      </c>
      <c r="EX22">
        <v>0</v>
      </c>
      <c r="EY22">
        <v>285.626375</v>
      </c>
      <c r="EZ22">
        <v>4.9999900000000004</v>
      </c>
      <c r="FA22">
        <v>5795.56</v>
      </c>
      <c r="FB22">
        <v>17494.337500000001</v>
      </c>
      <c r="FC22">
        <v>38.375</v>
      </c>
      <c r="FD22">
        <v>38.405999999999999</v>
      </c>
      <c r="FE22">
        <v>38.686999999999998</v>
      </c>
      <c r="FF22">
        <v>37.823812500000003</v>
      </c>
      <c r="FG22">
        <v>40.375</v>
      </c>
      <c r="FH22">
        <v>1955.109375</v>
      </c>
      <c r="FI22">
        <v>39.89</v>
      </c>
      <c r="FJ22">
        <v>0</v>
      </c>
      <c r="FK22">
        <v>1354.10000014305</v>
      </c>
      <c r="FL22">
        <v>0</v>
      </c>
      <c r="FM22">
        <v>285.62423076923102</v>
      </c>
      <c r="FN22">
        <v>-0.95261537934207297</v>
      </c>
      <c r="FO22">
        <v>-45.505299242471096</v>
      </c>
      <c r="FP22">
        <v>5795.2157692307701</v>
      </c>
      <c r="FQ22">
        <v>15</v>
      </c>
      <c r="FR22">
        <v>1687284777</v>
      </c>
      <c r="FS22" t="s">
        <v>469</v>
      </c>
      <c r="FT22">
        <v>1687284777</v>
      </c>
      <c r="FU22">
        <v>1687284776</v>
      </c>
      <c r="FV22">
        <v>6</v>
      </c>
      <c r="FW22">
        <v>4.2999999999999997E-2</v>
      </c>
      <c r="FX22">
        <v>2E-3</v>
      </c>
      <c r="FY22">
        <v>-0.57899999999999996</v>
      </c>
      <c r="FZ22">
        <v>0.154</v>
      </c>
      <c r="GA22">
        <v>400</v>
      </c>
      <c r="GB22">
        <v>15</v>
      </c>
      <c r="GC22">
        <v>0.52</v>
      </c>
      <c r="GD22">
        <v>7.0000000000000007E-2</v>
      </c>
      <c r="GE22">
        <v>-1.3486158095238101</v>
      </c>
      <c r="GF22">
        <v>-3.50213968831169</v>
      </c>
      <c r="GG22">
        <v>0.53292546350351799</v>
      </c>
      <c r="GH22">
        <v>0</v>
      </c>
      <c r="GI22">
        <v>285.644794117647</v>
      </c>
      <c r="GJ22">
        <v>-0.42452253325419198</v>
      </c>
      <c r="GK22">
        <v>0.19914091661755501</v>
      </c>
      <c r="GL22">
        <v>1</v>
      </c>
      <c r="GM22">
        <v>0.17107328571428601</v>
      </c>
      <c r="GN22">
        <v>3.7185194805194499E-2</v>
      </c>
      <c r="GO22">
        <v>4.1408589417547496E-3</v>
      </c>
      <c r="GP22">
        <v>1</v>
      </c>
      <c r="GQ22">
        <v>2</v>
      </c>
      <c r="GR22">
        <v>3</v>
      </c>
      <c r="GS22" t="s">
        <v>444</v>
      </c>
      <c r="GT22">
        <v>2.9547699999999999</v>
      </c>
      <c r="GU22">
        <v>2.7107399999999999</v>
      </c>
      <c r="GV22">
        <v>0.10656599999999999</v>
      </c>
      <c r="GW22">
        <v>0.106243</v>
      </c>
      <c r="GX22">
        <v>8.3163600000000004E-2</v>
      </c>
      <c r="GY22">
        <v>8.3196999999999993E-2</v>
      </c>
      <c r="GZ22">
        <v>27998.5</v>
      </c>
      <c r="HA22">
        <v>32325.1</v>
      </c>
      <c r="HB22">
        <v>31216</v>
      </c>
      <c r="HC22">
        <v>34813.5</v>
      </c>
      <c r="HD22">
        <v>39015.1</v>
      </c>
      <c r="HE22">
        <v>39506.199999999997</v>
      </c>
      <c r="HF22">
        <v>42910.2</v>
      </c>
      <c r="HG22">
        <v>43158.8</v>
      </c>
      <c r="HH22">
        <v>2.1214300000000001</v>
      </c>
      <c r="HI22">
        <v>2.3374799999999998</v>
      </c>
      <c r="HJ22">
        <v>0.26746500000000001</v>
      </c>
      <c r="HK22">
        <v>0</v>
      </c>
      <c r="HL22">
        <v>21.171900000000001</v>
      </c>
      <c r="HM22">
        <v>999.9</v>
      </c>
      <c r="HN22">
        <v>72.5</v>
      </c>
      <c r="HO22">
        <v>19.093</v>
      </c>
      <c r="HP22">
        <v>15.876099999999999</v>
      </c>
      <c r="HQ22">
        <v>60.233800000000002</v>
      </c>
      <c r="HR22">
        <v>18.389399999999998</v>
      </c>
      <c r="HS22">
        <v>1</v>
      </c>
      <c r="HT22">
        <v>-0.54310999999999998</v>
      </c>
      <c r="HU22">
        <v>-2.2910200000000001</v>
      </c>
      <c r="HV22">
        <v>20.275300000000001</v>
      </c>
      <c r="HW22">
        <v>5.2505300000000004</v>
      </c>
      <c r="HX22">
        <v>11.986000000000001</v>
      </c>
      <c r="HY22">
        <v>4.9736500000000001</v>
      </c>
      <c r="HZ22">
        <v>3.2975699999999999</v>
      </c>
      <c r="IA22">
        <v>999.9</v>
      </c>
      <c r="IB22">
        <v>9999</v>
      </c>
      <c r="IC22">
        <v>9999</v>
      </c>
      <c r="ID22">
        <v>9999</v>
      </c>
      <c r="IE22">
        <v>4.9719300000000004</v>
      </c>
      <c r="IF22">
        <v>1.85379</v>
      </c>
      <c r="IG22">
        <v>1.85486</v>
      </c>
      <c r="IH22">
        <v>1.8591800000000001</v>
      </c>
      <c r="II22">
        <v>1.85364</v>
      </c>
      <c r="IJ22">
        <v>1.85806</v>
      </c>
      <c r="IK22">
        <v>1.8551599999999999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-0.57899999999999996</v>
      </c>
      <c r="JA22">
        <v>0.154</v>
      </c>
      <c r="JB22">
        <v>-0.36630804812050799</v>
      </c>
      <c r="JC22">
        <v>-6.8838208586326796E-4</v>
      </c>
      <c r="JD22">
        <v>1.2146953680521199E-7</v>
      </c>
      <c r="JE22">
        <v>-3.3979593155360199E-13</v>
      </c>
      <c r="JF22">
        <v>4.5438192245588302E-2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21.9</v>
      </c>
      <c r="JO22">
        <v>22.2</v>
      </c>
      <c r="JP22">
        <v>0.93261700000000003</v>
      </c>
      <c r="JQ22">
        <v>2.34253</v>
      </c>
      <c r="JR22">
        <v>1.5966800000000001</v>
      </c>
      <c r="JS22">
        <v>2.3535200000000001</v>
      </c>
      <c r="JT22">
        <v>1.5905800000000001</v>
      </c>
      <c r="JU22">
        <v>2.3706100000000001</v>
      </c>
      <c r="JV22">
        <v>24.5717</v>
      </c>
      <c r="JW22">
        <v>13.9306</v>
      </c>
      <c r="JX22">
        <v>18</v>
      </c>
      <c r="JY22">
        <v>491.70699999999999</v>
      </c>
      <c r="JZ22">
        <v>619.92999999999995</v>
      </c>
      <c r="KA22">
        <v>24.999700000000001</v>
      </c>
      <c r="KB22">
        <v>19.940200000000001</v>
      </c>
      <c r="KC22">
        <v>30.0001</v>
      </c>
      <c r="KD22">
        <v>19.863299999999999</v>
      </c>
      <c r="KE22">
        <v>19.833300000000001</v>
      </c>
      <c r="KF22">
        <v>18.6891</v>
      </c>
      <c r="KG22">
        <v>0</v>
      </c>
      <c r="KH22">
        <v>100</v>
      </c>
      <c r="KI22">
        <v>25</v>
      </c>
      <c r="KJ22">
        <v>400</v>
      </c>
      <c r="KK22">
        <v>15.2033</v>
      </c>
      <c r="KL22">
        <v>101.614</v>
      </c>
      <c r="KM22">
        <v>101.437</v>
      </c>
    </row>
    <row r="23" spans="1:299" x14ac:dyDescent="0.2">
      <c r="A23">
        <v>7</v>
      </c>
      <c r="B23">
        <v>1687287056</v>
      </c>
      <c r="C23">
        <v>10705.9000000954</v>
      </c>
      <c r="D23" t="s">
        <v>470</v>
      </c>
      <c r="E23" t="s">
        <v>471</v>
      </c>
      <c r="F23">
        <v>30</v>
      </c>
      <c r="G23" s="1">
        <v>14.4</v>
      </c>
      <c r="H23" t="s">
        <v>438</v>
      </c>
      <c r="I23" s="1">
        <v>240</v>
      </c>
      <c r="J23" s="1">
        <v>190</v>
      </c>
      <c r="K23">
        <v>1687287048</v>
      </c>
      <c r="L23">
        <f t="shared" si="0"/>
        <v>6.0036233193789168E-4</v>
      </c>
      <c r="M23">
        <f t="shared" si="1"/>
        <v>0.60036233193789168</v>
      </c>
      <c r="N23">
        <f t="shared" si="2"/>
        <v>4.6325635239430474</v>
      </c>
      <c r="O23">
        <f t="shared" si="3"/>
        <v>396.47993333333301</v>
      </c>
      <c r="P23">
        <f t="shared" si="4"/>
        <v>186.05432299228681</v>
      </c>
      <c r="Q23">
        <f t="shared" si="5"/>
        <v>18.862793225282655</v>
      </c>
      <c r="R23">
        <f t="shared" si="6"/>
        <v>40.196426936828303</v>
      </c>
      <c r="S23">
        <f t="shared" si="7"/>
        <v>3.672014367072203E-2</v>
      </c>
      <c r="T23">
        <f t="shared" si="8"/>
        <v>3.8405290134060026</v>
      </c>
      <c r="U23">
        <f t="shared" si="9"/>
        <v>3.6526206267966488E-2</v>
      </c>
      <c r="V23">
        <f t="shared" si="10"/>
        <v>2.2846217855479238E-2</v>
      </c>
      <c r="W23">
        <f t="shared" si="11"/>
        <v>321.50446441155117</v>
      </c>
      <c r="X23">
        <f t="shared" si="12"/>
        <v>26.337909601210551</v>
      </c>
      <c r="Y23">
        <f t="shared" si="13"/>
        <v>25.003166666666701</v>
      </c>
      <c r="Z23">
        <f t="shared" si="14"/>
        <v>3.1802779428780807</v>
      </c>
      <c r="AA23">
        <f t="shared" si="15"/>
        <v>48.871646506944714</v>
      </c>
      <c r="AB23">
        <f t="shared" si="16"/>
        <v>1.5527913697874365</v>
      </c>
      <c r="AC23">
        <f t="shared" si="17"/>
        <v>3.1772847464158658</v>
      </c>
      <c r="AD23">
        <f t="shared" si="18"/>
        <v>1.6274865730906443</v>
      </c>
      <c r="AE23">
        <f t="shared" si="19"/>
        <v>-26.475978838461025</v>
      </c>
      <c r="AF23">
        <f t="shared" si="20"/>
        <v>-3.2700191453775407</v>
      </c>
      <c r="AG23">
        <f t="shared" si="21"/>
        <v>-0.18009371846539127</v>
      </c>
      <c r="AH23">
        <f t="shared" si="22"/>
        <v>291.57837270924722</v>
      </c>
      <c r="AI23">
        <f t="shared" si="23"/>
        <v>5.2710623684648006</v>
      </c>
      <c r="AJ23">
        <f t="shared" si="24"/>
        <v>0.52235498368078459</v>
      </c>
      <c r="AK23">
        <f t="shared" si="25"/>
        <v>4.6325635239430474</v>
      </c>
      <c r="AL23">
        <v>405.95137958070598</v>
      </c>
      <c r="AM23">
        <v>402.93633939393902</v>
      </c>
      <c r="AN23">
        <v>3.5415168270658798E-2</v>
      </c>
      <c r="AO23">
        <v>66.938078469795798</v>
      </c>
      <c r="AP23">
        <f t="shared" si="26"/>
        <v>0.60036233193789168</v>
      </c>
      <c r="AQ23">
        <v>15.0343342054893</v>
      </c>
      <c r="AR23">
        <v>15.3532951515151</v>
      </c>
      <c r="AS23">
        <v>5.6331787004062503E-3</v>
      </c>
      <c r="AT23">
        <v>77.471431628262394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53929.508153548093</v>
      </c>
      <c r="AZ23" t="s">
        <v>439</v>
      </c>
      <c r="BA23">
        <v>10014.1</v>
      </c>
      <c r="BB23">
        <v>225.19399999999999</v>
      </c>
      <c r="BC23">
        <v>1046.96</v>
      </c>
      <c r="BD23">
        <f t="shared" si="30"/>
        <v>0.78490677771834649</v>
      </c>
      <c r="BE23">
        <v>-1.3787935212400999</v>
      </c>
      <c r="BF23" t="s">
        <v>472</v>
      </c>
      <c r="BG23">
        <v>10077.6</v>
      </c>
      <c r="BH23">
        <v>257.01988461538502</v>
      </c>
      <c r="BI23">
        <v>285.17249341258997</v>
      </c>
      <c r="BJ23">
        <f t="shared" si="31"/>
        <v>9.8721333394779842E-2</v>
      </c>
      <c r="BK23">
        <v>0.5</v>
      </c>
      <c r="BL23">
        <f t="shared" si="32"/>
        <v>1681.1667600059848</v>
      </c>
      <c r="BM23">
        <f t="shared" si="33"/>
        <v>4.6325635239430474</v>
      </c>
      <c r="BN23">
        <f t="shared" si="34"/>
        <v>82.983512103386332</v>
      </c>
      <c r="BO23">
        <f t="shared" si="35"/>
        <v>3.5757053899648523E-3</v>
      </c>
      <c r="BP23">
        <f t="shared" si="36"/>
        <v>2.6713218286633604</v>
      </c>
      <c r="BQ23">
        <f t="shared" si="37"/>
        <v>143.01816325552716</v>
      </c>
      <c r="BR23" t="s">
        <v>441</v>
      </c>
      <c r="BS23">
        <v>0</v>
      </c>
      <c r="BT23">
        <f t="shared" si="38"/>
        <v>143.01816325552716</v>
      </c>
      <c r="BU23">
        <f t="shared" si="39"/>
        <v>0.49848542002048113</v>
      </c>
      <c r="BV23">
        <f t="shared" si="40"/>
        <v>0.1980425694110044</v>
      </c>
      <c r="BW23">
        <f t="shared" si="41"/>
        <v>0.84273951666068625</v>
      </c>
      <c r="BX23">
        <f t="shared" si="42"/>
        <v>0.46937839207704207</v>
      </c>
      <c r="BY23">
        <f t="shared" si="43"/>
        <v>0.92701268559104411</v>
      </c>
      <c r="BZ23">
        <f t="shared" si="44"/>
        <v>0.11020036276940909</v>
      </c>
      <c r="CA23">
        <f t="shared" si="45"/>
        <v>0.88979963723059097</v>
      </c>
      <c r="CB23">
        <v>337</v>
      </c>
      <c r="CC23">
        <v>290</v>
      </c>
      <c r="CD23">
        <v>277.64999999999998</v>
      </c>
      <c r="CE23">
        <v>155</v>
      </c>
      <c r="CF23">
        <v>10077.6</v>
      </c>
      <c r="CG23">
        <v>276.68</v>
      </c>
      <c r="CH23">
        <v>0.97</v>
      </c>
      <c r="CI23">
        <v>300</v>
      </c>
      <c r="CJ23">
        <v>24.1</v>
      </c>
      <c r="CK23">
        <v>285.17249341258997</v>
      </c>
      <c r="CL23">
        <v>1.29028378634153</v>
      </c>
      <c r="CM23">
        <v>-8.5547001575663604</v>
      </c>
      <c r="CN23">
        <v>1.1610168561057299</v>
      </c>
      <c r="CO23">
        <v>0.65974650471590701</v>
      </c>
      <c r="CP23">
        <v>-6.6893187986651996E-3</v>
      </c>
      <c r="CQ23">
        <v>290</v>
      </c>
      <c r="CR23">
        <v>276.66000000000003</v>
      </c>
      <c r="CS23">
        <v>725</v>
      </c>
      <c r="CT23">
        <v>10051.5</v>
      </c>
      <c r="CU23">
        <v>276.66000000000003</v>
      </c>
      <c r="CV23">
        <v>0</v>
      </c>
      <c r="DJ23">
        <f t="shared" si="46"/>
        <v>1999.9639999999999</v>
      </c>
      <c r="DK23">
        <f t="shared" si="47"/>
        <v>1681.1667600059848</v>
      </c>
      <c r="DL23">
        <f t="shared" si="48"/>
        <v>0.84059851077618641</v>
      </c>
      <c r="DM23">
        <f t="shared" si="49"/>
        <v>0.16075512579803997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1687287048</v>
      </c>
      <c r="DT23">
        <v>396.47993333333301</v>
      </c>
      <c r="DU23">
        <v>399.76620000000003</v>
      </c>
      <c r="DV23">
        <v>15.316053333333301</v>
      </c>
      <c r="DW23">
        <v>15.0075</v>
      </c>
      <c r="DX23">
        <v>397.04893333333303</v>
      </c>
      <c r="DY23">
        <v>15.149053333333301</v>
      </c>
      <c r="DZ23">
        <v>500.09626666666702</v>
      </c>
      <c r="EA23">
        <v>101.283266666667</v>
      </c>
      <c r="EB23">
        <v>9.9990233333333303E-2</v>
      </c>
      <c r="EC23">
        <v>24.987373333333299</v>
      </c>
      <c r="ED23">
        <v>25.003166666666701</v>
      </c>
      <c r="EE23">
        <v>999.9</v>
      </c>
      <c r="EF23">
        <v>0</v>
      </c>
      <c r="EG23">
        <v>0</v>
      </c>
      <c r="EH23">
        <v>10002.3326666667</v>
      </c>
      <c r="EI23">
        <v>0</v>
      </c>
      <c r="EJ23">
        <v>0.221023</v>
      </c>
      <c r="EK23">
        <v>-3.2949046666666701</v>
      </c>
      <c r="EL23">
        <v>402.6388</v>
      </c>
      <c r="EM23">
        <v>405.85719999999998</v>
      </c>
      <c r="EN23">
        <v>0.30965599999999999</v>
      </c>
      <c r="EO23">
        <v>399.76620000000003</v>
      </c>
      <c r="EP23">
        <v>15.0075</v>
      </c>
      <c r="EQ23">
        <v>1.5513713333333301</v>
      </c>
      <c r="ER23">
        <v>1.5200086666666699</v>
      </c>
      <c r="ES23">
        <v>13.484073333333299</v>
      </c>
      <c r="ET23">
        <v>13.1709</v>
      </c>
      <c r="EU23">
        <v>1999.9639999999999</v>
      </c>
      <c r="EV23">
        <v>0.97999913333333299</v>
      </c>
      <c r="EW23">
        <v>2.0001313333333302E-2</v>
      </c>
      <c r="EX23">
        <v>0</v>
      </c>
      <c r="EY23">
        <v>257.049466666667</v>
      </c>
      <c r="EZ23">
        <v>4.9999900000000004</v>
      </c>
      <c r="FA23">
        <v>5295.6153333333305</v>
      </c>
      <c r="FB23">
        <v>17493.9866666667</v>
      </c>
      <c r="FC23">
        <v>38.283066666666699</v>
      </c>
      <c r="FD23">
        <v>38.311999999999998</v>
      </c>
      <c r="FE23">
        <v>38.682866666666698</v>
      </c>
      <c r="FF23">
        <v>37.625</v>
      </c>
      <c r="FG23">
        <v>40.186999999999998</v>
      </c>
      <c r="FH23">
        <v>1955.0640000000001</v>
      </c>
      <c r="FI23">
        <v>39.9</v>
      </c>
      <c r="FJ23">
        <v>0</v>
      </c>
      <c r="FK23">
        <v>2297.9000000953702</v>
      </c>
      <c r="FL23">
        <v>0</v>
      </c>
      <c r="FM23">
        <v>257.01988461538502</v>
      </c>
      <c r="FN23">
        <v>-1.14006837049145</v>
      </c>
      <c r="FO23">
        <v>-16.8800000018608</v>
      </c>
      <c r="FP23">
        <v>5295.5323076923096</v>
      </c>
      <c r="FQ23">
        <v>15</v>
      </c>
      <c r="FR23">
        <v>1687287080</v>
      </c>
      <c r="FS23" t="s">
        <v>473</v>
      </c>
      <c r="FT23">
        <v>1687287077</v>
      </c>
      <c r="FU23">
        <v>1687287080</v>
      </c>
      <c r="FV23">
        <v>7</v>
      </c>
      <c r="FW23">
        <v>0.01</v>
      </c>
      <c r="FX23">
        <v>2E-3</v>
      </c>
      <c r="FY23">
        <v>-0.56899999999999995</v>
      </c>
      <c r="FZ23">
        <v>0.16700000000000001</v>
      </c>
      <c r="GA23">
        <v>400</v>
      </c>
      <c r="GB23">
        <v>15</v>
      </c>
      <c r="GC23">
        <v>0.32</v>
      </c>
      <c r="GD23">
        <v>0.2</v>
      </c>
      <c r="GE23">
        <v>-3.6704110000000001</v>
      </c>
      <c r="GF23">
        <v>5.71580390977444</v>
      </c>
      <c r="GG23">
        <v>0.61270374524642801</v>
      </c>
      <c r="GH23">
        <v>0</v>
      </c>
      <c r="GI23">
        <v>257.1105</v>
      </c>
      <c r="GJ23">
        <v>-1.1897173379069701</v>
      </c>
      <c r="GK23">
        <v>0.198180881430841</v>
      </c>
      <c r="GL23">
        <v>0</v>
      </c>
      <c r="GM23">
        <v>0.31643145</v>
      </c>
      <c r="GN23">
        <v>-0.12228563909774399</v>
      </c>
      <c r="GO23">
        <v>1.18722297967779E-2</v>
      </c>
      <c r="GP23">
        <v>0</v>
      </c>
      <c r="GQ23">
        <v>0</v>
      </c>
      <c r="GR23">
        <v>3</v>
      </c>
      <c r="GS23" t="s">
        <v>474</v>
      </c>
      <c r="GT23">
        <v>2.9549500000000002</v>
      </c>
      <c r="GU23">
        <v>2.7107100000000002</v>
      </c>
      <c r="GV23">
        <v>0.106059</v>
      </c>
      <c r="GW23">
        <v>0.10624599999999999</v>
      </c>
      <c r="GX23">
        <v>8.5211899999999993E-2</v>
      </c>
      <c r="GY23">
        <v>8.4804199999999996E-2</v>
      </c>
      <c r="GZ23">
        <v>28005.5</v>
      </c>
      <c r="HA23">
        <v>32315.1</v>
      </c>
      <c r="HB23">
        <v>31206.6</v>
      </c>
      <c r="HC23">
        <v>34803.4</v>
      </c>
      <c r="HD23">
        <v>38915.1</v>
      </c>
      <c r="HE23">
        <v>39427</v>
      </c>
      <c r="HF23">
        <v>42897.3</v>
      </c>
      <c r="HG23">
        <v>43148.1</v>
      </c>
      <c r="HH23">
        <v>2.1230199999999999</v>
      </c>
      <c r="HI23">
        <v>2.3319999999999999</v>
      </c>
      <c r="HJ23">
        <v>0.25892300000000001</v>
      </c>
      <c r="HK23">
        <v>0</v>
      </c>
      <c r="HL23">
        <v>20.779499999999999</v>
      </c>
      <c r="HM23">
        <v>999.9</v>
      </c>
      <c r="HN23">
        <v>72.805999999999997</v>
      </c>
      <c r="HO23">
        <v>19.596</v>
      </c>
      <c r="HP23">
        <v>16.4513</v>
      </c>
      <c r="HQ23">
        <v>60.531999999999996</v>
      </c>
      <c r="HR23">
        <v>18.117000000000001</v>
      </c>
      <c r="HS23">
        <v>1</v>
      </c>
      <c r="HT23">
        <v>-0.53710400000000003</v>
      </c>
      <c r="HU23">
        <v>-2.3062499999999999</v>
      </c>
      <c r="HV23">
        <v>20.274799999999999</v>
      </c>
      <c r="HW23">
        <v>5.2490399999999999</v>
      </c>
      <c r="HX23">
        <v>11.986000000000001</v>
      </c>
      <c r="HY23">
        <v>4.9736000000000002</v>
      </c>
      <c r="HZ23">
        <v>3.2978499999999999</v>
      </c>
      <c r="IA23">
        <v>999.9</v>
      </c>
      <c r="IB23">
        <v>9999</v>
      </c>
      <c r="IC23">
        <v>9999</v>
      </c>
      <c r="ID23">
        <v>9999</v>
      </c>
      <c r="IE23">
        <v>4.9718900000000001</v>
      </c>
      <c r="IF23">
        <v>1.85381</v>
      </c>
      <c r="IG23">
        <v>1.85486</v>
      </c>
      <c r="IH23">
        <v>1.85924</v>
      </c>
      <c r="II23">
        <v>1.85364</v>
      </c>
      <c r="IJ23">
        <v>1.85806</v>
      </c>
      <c r="IK23">
        <v>1.8551899999999999</v>
      </c>
      <c r="IL23">
        <v>1.85379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-0.56899999999999995</v>
      </c>
      <c r="JA23">
        <v>0.16700000000000001</v>
      </c>
      <c r="JB23">
        <v>-0.32328958082019998</v>
      </c>
      <c r="JC23">
        <v>-6.8838208586326796E-4</v>
      </c>
      <c r="JD23">
        <v>1.2146953680521199E-7</v>
      </c>
      <c r="JE23">
        <v>-3.3979593155360199E-13</v>
      </c>
      <c r="JF23">
        <v>4.6970204156477603E-2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38</v>
      </c>
      <c r="JO23">
        <v>38</v>
      </c>
      <c r="JP23">
        <v>0.9375</v>
      </c>
      <c r="JQ23">
        <v>2.33887</v>
      </c>
      <c r="JR23">
        <v>1.5966800000000001</v>
      </c>
      <c r="JS23">
        <v>2.35107</v>
      </c>
      <c r="JT23">
        <v>1.5905800000000001</v>
      </c>
      <c r="JU23">
        <v>2.4658199999999999</v>
      </c>
      <c r="JV23">
        <v>24.918299999999999</v>
      </c>
      <c r="JW23">
        <v>13.615399999999999</v>
      </c>
      <c r="JX23">
        <v>18</v>
      </c>
      <c r="JY23">
        <v>493.34800000000001</v>
      </c>
      <c r="JZ23">
        <v>616.53899999999999</v>
      </c>
      <c r="KA23">
        <v>25.0017</v>
      </c>
      <c r="KB23">
        <v>20.018699999999999</v>
      </c>
      <c r="KC23">
        <v>30</v>
      </c>
      <c r="KD23">
        <v>19.9316</v>
      </c>
      <c r="KE23">
        <v>19.8979</v>
      </c>
      <c r="KF23">
        <v>18.789200000000001</v>
      </c>
      <c r="KG23">
        <v>0</v>
      </c>
      <c r="KH23">
        <v>100</v>
      </c>
      <c r="KI23">
        <v>25</v>
      </c>
      <c r="KJ23">
        <v>400</v>
      </c>
      <c r="KK23">
        <v>16.636500000000002</v>
      </c>
      <c r="KL23">
        <v>101.583</v>
      </c>
      <c r="KM23">
        <v>101.40900000000001</v>
      </c>
    </row>
    <row r="24" spans="1:299" x14ac:dyDescent="0.2">
      <c r="A24">
        <v>8</v>
      </c>
      <c r="B24">
        <v>1687288501.0999999</v>
      </c>
      <c r="C24">
        <v>12151</v>
      </c>
      <c r="D24" t="s">
        <v>475</v>
      </c>
      <c r="E24" t="s">
        <v>476</v>
      </c>
      <c r="F24">
        <v>30</v>
      </c>
      <c r="G24" s="1">
        <v>15.8</v>
      </c>
      <c r="H24" t="s">
        <v>450</v>
      </c>
      <c r="I24" s="1">
        <v>80</v>
      </c>
      <c r="J24" s="1">
        <v>190</v>
      </c>
      <c r="K24">
        <v>1687288492.5999999</v>
      </c>
      <c r="L24">
        <f t="shared" si="0"/>
        <v>2.2395544122511836E-4</v>
      </c>
      <c r="M24">
        <f t="shared" si="1"/>
        <v>0.22395544122511837</v>
      </c>
      <c r="N24">
        <f t="shared" si="2"/>
        <v>1.7645040212439922</v>
      </c>
      <c r="O24">
        <f t="shared" si="3"/>
        <v>399.67824999999999</v>
      </c>
      <c r="P24">
        <f t="shared" si="4"/>
        <v>175.02012542961077</v>
      </c>
      <c r="Q24">
        <f t="shared" si="5"/>
        <v>17.753559655982635</v>
      </c>
      <c r="R24">
        <f t="shared" si="6"/>
        <v>40.54226128084612</v>
      </c>
      <c r="S24">
        <f t="shared" si="7"/>
        <v>1.3046042770680066E-2</v>
      </c>
      <c r="T24">
        <f t="shared" si="8"/>
        <v>3.8406915196472982</v>
      </c>
      <c r="U24">
        <f t="shared" si="9"/>
        <v>1.302147354167682E-2</v>
      </c>
      <c r="V24">
        <f t="shared" si="10"/>
        <v>8.1406245105163262E-3</v>
      </c>
      <c r="W24">
        <f t="shared" si="11"/>
        <v>321.51108826155388</v>
      </c>
      <c r="X24">
        <f t="shared" si="12"/>
        <v>26.734817761622416</v>
      </c>
      <c r="Y24">
        <f t="shared" si="13"/>
        <v>25.66635625</v>
      </c>
      <c r="Z24">
        <f t="shared" si="14"/>
        <v>3.3082127036758617</v>
      </c>
      <c r="AA24">
        <f t="shared" si="15"/>
        <v>49.584294929099222</v>
      </c>
      <c r="AB24">
        <f t="shared" si="16"/>
        <v>1.6058587597380443</v>
      </c>
      <c r="AC24">
        <f t="shared" si="17"/>
        <v>3.2386439335968538</v>
      </c>
      <c r="AD24">
        <f t="shared" si="18"/>
        <v>1.7023539439378175</v>
      </c>
      <c r="AE24">
        <f t="shared" si="19"/>
        <v>-9.8764349580277191</v>
      </c>
      <c r="AF24">
        <f t="shared" si="20"/>
        <v>-74.084545318937415</v>
      </c>
      <c r="AG24">
        <f t="shared" si="21"/>
        <v>-4.1002262855813125</v>
      </c>
      <c r="AH24">
        <f t="shared" si="22"/>
        <v>233.44988169900742</v>
      </c>
      <c r="AI24">
        <f t="shared" si="23"/>
        <v>0.82729570940234709</v>
      </c>
      <c r="AJ24">
        <f t="shared" si="24"/>
        <v>0.20413645023573029</v>
      </c>
      <c r="AK24">
        <f t="shared" si="25"/>
        <v>1.7645040212439922</v>
      </c>
      <c r="AL24">
        <v>405.54634839783199</v>
      </c>
      <c r="AM24">
        <v>405.45741212121197</v>
      </c>
      <c r="AN24">
        <v>-0.18026921310473101</v>
      </c>
      <c r="AO24">
        <v>67.009603347870097</v>
      </c>
      <c r="AP24">
        <f t="shared" si="26"/>
        <v>0.22395544122511837</v>
      </c>
      <c r="AQ24">
        <v>15.7201989768656</v>
      </c>
      <c r="AR24">
        <v>15.8523690909091</v>
      </c>
      <c r="AS24">
        <v>8.4463556697084695E-6</v>
      </c>
      <c r="AT24">
        <v>77.460282003836099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53875.784711078581</v>
      </c>
      <c r="AZ24" t="s">
        <v>439</v>
      </c>
      <c r="BA24">
        <v>10014.1</v>
      </c>
      <c r="BB24">
        <v>225.19399999999999</v>
      </c>
      <c r="BC24">
        <v>1046.96</v>
      </c>
      <c r="BD24">
        <f t="shared" si="30"/>
        <v>0.78490677771834649</v>
      </c>
      <c r="BE24">
        <v>-1.3787935212400999</v>
      </c>
      <c r="BF24" t="s">
        <v>477</v>
      </c>
      <c r="BG24">
        <v>10078.6</v>
      </c>
      <c r="BH24">
        <v>253.52055999999999</v>
      </c>
      <c r="BI24">
        <v>271.51424197337599</v>
      </c>
      <c r="BJ24">
        <f t="shared" si="31"/>
        <v>6.6271595340992917E-2</v>
      </c>
      <c r="BK24">
        <v>0.5</v>
      </c>
      <c r="BL24">
        <f t="shared" si="32"/>
        <v>1681.1988750059863</v>
      </c>
      <c r="BM24">
        <f t="shared" si="33"/>
        <v>1.7645040212439922</v>
      </c>
      <c r="BN24">
        <f t="shared" si="34"/>
        <v>55.707865766064629</v>
      </c>
      <c r="BO24">
        <f t="shared" si="35"/>
        <v>1.8696762109556488E-3</v>
      </c>
      <c r="BP24">
        <f t="shared" si="36"/>
        <v>2.8560039885593271</v>
      </c>
      <c r="BQ24">
        <f t="shared" si="37"/>
        <v>139.49885984865446</v>
      </c>
      <c r="BR24" t="s">
        <v>441</v>
      </c>
      <c r="BS24">
        <v>0</v>
      </c>
      <c r="BT24">
        <f t="shared" si="38"/>
        <v>139.49885984865446</v>
      </c>
      <c r="BU24">
        <f t="shared" si="39"/>
        <v>0.48621899597320806</v>
      </c>
      <c r="BV24">
        <f t="shared" si="40"/>
        <v>0.13629988932938489</v>
      </c>
      <c r="BW24">
        <f t="shared" si="41"/>
        <v>0.85452227507758172</v>
      </c>
      <c r="BX24">
        <f t="shared" si="42"/>
        <v>0.38846260742157668</v>
      </c>
      <c r="BY24">
        <f t="shared" si="43"/>
        <v>0.94363329466858448</v>
      </c>
      <c r="BZ24">
        <f t="shared" si="44"/>
        <v>7.4998568790424644E-2</v>
      </c>
      <c r="CA24">
        <f t="shared" si="45"/>
        <v>0.92500143120957534</v>
      </c>
      <c r="CB24">
        <v>338</v>
      </c>
      <c r="CC24">
        <v>290</v>
      </c>
      <c r="CD24">
        <v>267.56</v>
      </c>
      <c r="CE24">
        <v>105</v>
      </c>
      <c r="CF24">
        <v>10078.6</v>
      </c>
      <c r="CG24">
        <v>266.25</v>
      </c>
      <c r="CH24">
        <v>1.31</v>
      </c>
      <c r="CI24">
        <v>300</v>
      </c>
      <c r="CJ24">
        <v>24.1</v>
      </c>
      <c r="CK24">
        <v>271.51424197337599</v>
      </c>
      <c r="CL24">
        <v>1.1411660098138201</v>
      </c>
      <c r="CM24">
        <v>-5.3048088670537297</v>
      </c>
      <c r="CN24">
        <v>1.0262332295560901</v>
      </c>
      <c r="CO24">
        <v>0.48831035421214097</v>
      </c>
      <c r="CP24">
        <v>-6.6861012235817597E-3</v>
      </c>
      <c r="CQ24">
        <v>290</v>
      </c>
      <c r="CR24">
        <v>266.16000000000003</v>
      </c>
      <c r="CS24">
        <v>655</v>
      </c>
      <c r="CT24">
        <v>10048.4</v>
      </c>
      <c r="CU24">
        <v>266.23</v>
      </c>
      <c r="CV24">
        <v>-7.0000000000000007E-2</v>
      </c>
      <c r="DJ24">
        <f t="shared" si="46"/>
        <v>2000.0018749999999</v>
      </c>
      <c r="DK24">
        <f t="shared" si="47"/>
        <v>1681.1988750059863</v>
      </c>
      <c r="DL24">
        <f t="shared" si="48"/>
        <v>0.84059864944175933</v>
      </c>
      <c r="DM24">
        <f t="shared" si="49"/>
        <v>0.16075539342259562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1687288492.5999999</v>
      </c>
      <c r="DT24">
        <v>399.67824999999999</v>
      </c>
      <c r="DU24">
        <v>400.2235</v>
      </c>
      <c r="DV24">
        <v>15.83105625</v>
      </c>
      <c r="DW24">
        <v>15.710531250000001</v>
      </c>
      <c r="DX24">
        <v>400.21625</v>
      </c>
      <c r="DY24">
        <v>15.65405625</v>
      </c>
      <c r="DZ24">
        <v>500.07406250000003</v>
      </c>
      <c r="EA24">
        <v>101.33725</v>
      </c>
      <c r="EB24">
        <v>9.9996787500000003E-2</v>
      </c>
      <c r="EC24">
        <v>25.308562500000001</v>
      </c>
      <c r="ED24">
        <v>25.66635625</v>
      </c>
      <c r="EE24">
        <v>999.9</v>
      </c>
      <c r="EF24">
        <v>0</v>
      </c>
      <c r="EG24">
        <v>0</v>
      </c>
      <c r="EH24">
        <v>9997.6175000000003</v>
      </c>
      <c r="EI24">
        <v>0</v>
      </c>
      <c r="EJ24">
        <v>0.221023</v>
      </c>
      <c r="EK24">
        <v>-0.57636866875000003</v>
      </c>
      <c r="EL24">
        <v>406.07724999999999</v>
      </c>
      <c r="EM24">
        <v>406.611625</v>
      </c>
      <c r="EN24">
        <v>0.1245995</v>
      </c>
      <c r="EO24">
        <v>400.2235</v>
      </c>
      <c r="EP24">
        <v>15.710531250000001</v>
      </c>
      <c r="EQ24">
        <v>1.60468875</v>
      </c>
      <c r="ER24">
        <v>1.592061875</v>
      </c>
      <c r="ES24">
        <v>14.0039125</v>
      </c>
      <c r="ET24">
        <v>13.882193750000001</v>
      </c>
      <c r="EU24">
        <v>2000.0018749999999</v>
      </c>
      <c r="EV24">
        <v>0.979993</v>
      </c>
      <c r="EW24">
        <v>2.00065E-2</v>
      </c>
      <c r="EX24">
        <v>0</v>
      </c>
      <c r="EY24">
        <v>253.51718750000001</v>
      </c>
      <c r="EZ24">
        <v>4.9999900000000004</v>
      </c>
      <c r="FA24">
        <v>5232.2362499999999</v>
      </c>
      <c r="FB24">
        <v>17494.306250000001</v>
      </c>
      <c r="FC24">
        <v>39.222437499999998</v>
      </c>
      <c r="FD24">
        <v>39.375</v>
      </c>
      <c r="FE24">
        <v>39.621062500000001</v>
      </c>
      <c r="FF24">
        <v>38.811999999999998</v>
      </c>
      <c r="FG24">
        <v>41.186999999999998</v>
      </c>
      <c r="FH24">
        <v>1955.0918750000001</v>
      </c>
      <c r="FI24">
        <v>39.909999999999997</v>
      </c>
      <c r="FJ24">
        <v>0</v>
      </c>
      <c r="FK24">
        <v>1443.5</v>
      </c>
      <c r="FL24">
        <v>0</v>
      </c>
      <c r="FM24">
        <v>253.52055999999999</v>
      </c>
      <c r="FN24">
        <v>-0.78269230692790104</v>
      </c>
      <c r="FO24">
        <v>-48.203076757222497</v>
      </c>
      <c r="FP24">
        <v>5230.5132000000003</v>
      </c>
      <c r="FQ24">
        <v>15</v>
      </c>
      <c r="FR24">
        <v>1687288528.0999999</v>
      </c>
      <c r="FS24" t="s">
        <v>478</v>
      </c>
      <c r="FT24">
        <v>1687288528.0999999</v>
      </c>
      <c r="FU24">
        <v>1687288519.0999999</v>
      </c>
      <c r="FV24">
        <v>8</v>
      </c>
      <c r="FW24">
        <v>3.1E-2</v>
      </c>
      <c r="FX24">
        <v>-3.0000000000000001E-3</v>
      </c>
      <c r="FY24">
        <v>-0.53800000000000003</v>
      </c>
      <c r="FZ24">
        <v>0.17699999999999999</v>
      </c>
      <c r="GA24">
        <v>400</v>
      </c>
      <c r="GB24">
        <v>16</v>
      </c>
      <c r="GC24">
        <v>0.56000000000000005</v>
      </c>
      <c r="GD24">
        <v>7.0000000000000007E-2</v>
      </c>
      <c r="GE24">
        <v>-0.73452079523809499</v>
      </c>
      <c r="GF24">
        <v>4.7923190181818196</v>
      </c>
      <c r="GG24">
        <v>0.75542499990666501</v>
      </c>
      <c r="GH24">
        <v>0</v>
      </c>
      <c r="GI24">
        <v>253.56164705882401</v>
      </c>
      <c r="GJ24">
        <v>-0.94997708346437804</v>
      </c>
      <c r="GK24">
        <v>0.18508136245080001</v>
      </c>
      <c r="GL24">
        <v>1</v>
      </c>
      <c r="GM24">
        <v>0.12587980952381</v>
      </c>
      <c r="GN24">
        <v>-2.4186857142857201E-2</v>
      </c>
      <c r="GO24">
        <v>3.01226817909137E-3</v>
      </c>
      <c r="GP24">
        <v>1</v>
      </c>
      <c r="GQ24">
        <v>2</v>
      </c>
      <c r="GR24">
        <v>3</v>
      </c>
      <c r="GS24" t="s">
        <v>444</v>
      </c>
      <c r="GT24">
        <v>2.9538600000000002</v>
      </c>
      <c r="GU24">
        <v>2.7105299999999999</v>
      </c>
      <c r="GV24">
        <v>0.10637000000000001</v>
      </c>
      <c r="GW24">
        <v>0.106058</v>
      </c>
      <c r="GX24">
        <v>8.7095699999999998E-2</v>
      </c>
      <c r="GY24">
        <v>8.7420300000000006E-2</v>
      </c>
      <c r="GZ24">
        <v>27960.7</v>
      </c>
      <c r="HA24">
        <v>32279.4</v>
      </c>
      <c r="HB24">
        <v>31171.3</v>
      </c>
      <c r="HC24">
        <v>34761.699999999997</v>
      </c>
      <c r="HD24">
        <v>38791.4</v>
      </c>
      <c r="HE24">
        <v>39269.4</v>
      </c>
      <c r="HF24">
        <v>42850.8</v>
      </c>
      <c r="HG24">
        <v>43099.5</v>
      </c>
      <c r="HH24">
        <v>2.11165</v>
      </c>
      <c r="HI24">
        <v>2.3186</v>
      </c>
      <c r="HJ24">
        <v>0.27438299999999999</v>
      </c>
      <c r="HK24">
        <v>0</v>
      </c>
      <c r="HL24">
        <v>21.2029</v>
      </c>
      <c r="HM24">
        <v>999.9</v>
      </c>
      <c r="HN24">
        <v>72.328999999999994</v>
      </c>
      <c r="HO24">
        <v>20.018999999999998</v>
      </c>
      <c r="HP24">
        <v>16.767700000000001</v>
      </c>
      <c r="HQ24">
        <v>60.162999999999997</v>
      </c>
      <c r="HR24">
        <v>18.585699999999999</v>
      </c>
      <c r="HS24">
        <v>1</v>
      </c>
      <c r="HT24">
        <v>-0.49049500000000001</v>
      </c>
      <c r="HU24">
        <v>-2.0530300000000001</v>
      </c>
      <c r="HV24">
        <v>20.276700000000002</v>
      </c>
      <c r="HW24">
        <v>5.2442500000000001</v>
      </c>
      <c r="HX24">
        <v>11.986000000000001</v>
      </c>
      <c r="HY24">
        <v>4.9726999999999997</v>
      </c>
      <c r="HZ24">
        <v>3.29705</v>
      </c>
      <c r="IA24">
        <v>999.9</v>
      </c>
      <c r="IB24">
        <v>9999</v>
      </c>
      <c r="IC24">
        <v>9999</v>
      </c>
      <c r="ID24">
        <v>9999</v>
      </c>
      <c r="IE24">
        <v>4.9718999999999998</v>
      </c>
      <c r="IF24">
        <v>1.85389</v>
      </c>
      <c r="IG24">
        <v>1.85486</v>
      </c>
      <c r="IH24">
        <v>1.8592500000000001</v>
      </c>
      <c r="II24">
        <v>1.85364</v>
      </c>
      <c r="IJ24">
        <v>1.85806</v>
      </c>
      <c r="IK24">
        <v>1.85524</v>
      </c>
      <c r="IL24">
        <v>1.8538399999999999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-0.53800000000000003</v>
      </c>
      <c r="JA24">
        <v>0.17699999999999999</v>
      </c>
      <c r="JB24">
        <v>-0.31320704672337701</v>
      </c>
      <c r="JC24">
        <v>-6.8838208586326796E-4</v>
      </c>
      <c r="JD24">
        <v>1.2146953680521199E-7</v>
      </c>
      <c r="JE24">
        <v>-3.3979593155360199E-13</v>
      </c>
      <c r="JF24">
        <v>4.8717045500485598E-2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23.7</v>
      </c>
      <c r="JO24">
        <v>23.7</v>
      </c>
      <c r="JP24">
        <v>0.92651399999999995</v>
      </c>
      <c r="JQ24">
        <v>2.34741</v>
      </c>
      <c r="JR24">
        <v>1.5966800000000001</v>
      </c>
      <c r="JS24">
        <v>2.35229</v>
      </c>
      <c r="JT24">
        <v>1.5905800000000001</v>
      </c>
      <c r="JU24">
        <v>2.3986800000000001</v>
      </c>
      <c r="JV24">
        <v>25.593599999999999</v>
      </c>
      <c r="JW24">
        <v>13.273999999999999</v>
      </c>
      <c r="JX24">
        <v>18</v>
      </c>
      <c r="JY24">
        <v>493.47300000000001</v>
      </c>
      <c r="JZ24">
        <v>615.42200000000003</v>
      </c>
      <c r="KA24">
        <v>25.000299999999999</v>
      </c>
      <c r="KB24">
        <v>20.728400000000001</v>
      </c>
      <c r="KC24">
        <v>30.0002</v>
      </c>
      <c r="KD24">
        <v>20.622599999999998</v>
      </c>
      <c r="KE24">
        <v>20.5869</v>
      </c>
      <c r="KF24">
        <v>18.594899999999999</v>
      </c>
      <c r="KG24">
        <v>0</v>
      </c>
      <c r="KH24">
        <v>100</v>
      </c>
      <c r="KI24">
        <v>25</v>
      </c>
      <c r="KJ24">
        <v>400</v>
      </c>
      <c r="KK24">
        <v>15.8597</v>
      </c>
      <c r="KL24">
        <v>101.471</v>
      </c>
      <c r="KM24">
        <v>101.292</v>
      </c>
    </row>
    <row r="25" spans="1:299" x14ac:dyDescent="0.2">
      <c r="A25">
        <v>9</v>
      </c>
      <c r="B25">
        <v>1687290729</v>
      </c>
      <c r="C25">
        <v>14378.9000000954</v>
      </c>
      <c r="D25" t="s">
        <v>479</v>
      </c>
      <c r="E25" t="s">
        <v>480</v>
      </c>
      <c r="F25">
        <v>30</v>
      </c>
      <c r="G25" s="1">
        <v>14.7</v>
      </c>
      <c r="H25" t="s">
        <v>438</v>
      </c>
      <c r="I25" s="1">
        <v>170</v>
      </c>
      <c r="J25" s="1">
        <v>190</v>
      </c>
      <c r="K25">
        <v>1687290720.5</v>
      </c>
      <c r="L25">
        <f t="shared" si="0"/>
        <v>8.4173005890333095E-4</v>
      </c>
      <c r="M25">
        <f t="shared" si="1"/>
        <v>0.84173005890333097</v>
      </c>
      <c r="N25">
        <f t="shared" si="2"/>
        <v>5.5302677023587794</v>
      </c>
      <c r="O25">
        <f t="shared" si="3"/>
        <v>394.66443750000002</v>
      </c>
      <c r="P25">
        <f t="shared" si="4"/>
        <v>207.13014459874464</v>
      </c>
      <c r="Q25">
        <f t="shared" si="5"/>
        <v>21.007475591482407</v>
      </c>
      <c r="R25">
        <f t="shared" si="6"/>
        <v>40.027508085163738</v>
      </c>
      <c r="S25">
        <f t="shared" si="7"/>
        <v>4.964714733395801E-2</v>
      </c>
      <c r="T25">
        <f t="shared" si="8"/>
        <v>3.8405954742780017</v>
      </c>
      <c r="U25">
        <f t="shared" si="9"/>
        <v>4.92933428452084E-2</v>
      </c>
      <c r="V25">
        <f t="shared" si="10"/>
        <v>3.0839916835492566E-2</v>
      </c>
      <c r="W25">
        <f t="shared" si="11"/>
        <v>321.50678326154906</v>
      </c>
      <c r="X25">
        <f t="shared" si="12"/>
        <v>26.633644825599504</v>
      </c>
      <c r="Y25">
        <f t="shared" si="13"/>
        <v>25.701337500000001</v>
      </c>
      <c r="Z25">
        <f t="shared" si="14"/>
        <v>3.3150839312263503</v>
      </c>
      <c r="AA25">
        <f t="shared" si="15"/>
        <v>50.117403454642883</v>
      </c>
      <c r="AB25">
        <f t="shared" si="16"/>
        <v>1.6253962537054536</v>
      </c>
      <c r="AC25">
        <f t="shared" si="17"/>
        <v>3.2431773030230215</v>
      </c>
      <c r="AD25">
        <f t="shared" si="18"/>
        <v>1.6896876775208967</v>
      </c>
      <c r="AE25">
        <f t="shared" si="19"/>
        <v>-37.120295597636897</v>
      </c>
      <c r="AF25">
        <f t="shared" si="20"/>
        <v>-76.456051238669971</v>
      </c>
      <c r="AG25">
        <f t="shared" si="21"/>
        <v>-4.2328278802690313</v>
      </c>
      <c r="AH25">
        <f t="shared" si="22"/>
        <v>203.69760854497312</v>
      </c>
      <c r="AI25">
        <f t="shared" si="23"/>
        <v>1.3920708311591101</v>
      </c>
      <c r="AJ25">
        <f t="shared" si="24"/>
        <v>0.83935380609764421</v>
      </c>
      <c r="AK25">
        <f t="shared" si="25"/>
        <v>5.5302677023587794</v>
      </c>
      <c r="AL25">
        <v>405.88217355799299</v>
      </c>
      <c r="AM25">
        <v>400.76832121212101</v>
      </c>
      <c r="AN25">
        <v>0.31870323284967</v>
      </c>
      <c r="AO25">
        <v>67.011189061598401</v>
      </c>
      <c r="AP25">
        <f t="shared" si="26"/>
        <v>0.84173005890333097</v>
      </c>
      <c r="AQ25">
        <v>15.540601801904799</v>
      </c>
      <c r="AR25">
        <v>16.037419393939398</v>
      </c>
      <c r="AS25">
        <v>9.5959595959454194E-6</v>
      </c>
      <c r="AT25">
        <v>77.459999999999994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53869.326604189111</v>
      </c>
      <c r="AZ25" t="s">
        <v>439</v>
      </c>
      <c r="BA25">
        <v>10014.1</v>
      </c>
      <c r="BB25">
        <v>225.19399999999999</v>
      </c>
      <c r="BC25">
        <v>1046.96</v>
      </c>
      <c r="BD25">
        <f t="shared" si="30"/>
        <v>0.78490677771834649</v>
      </c>
      <c r="BE25">
        <v>-1.3787935212400999</v>
      </c>
      <c r="BF25" t="s">
        <v>481</v>
      </c>
      <c r="BG25">
        <v>10084.299999999999</v>
      </c>
      <c r="BH25">
        <v>259.47660000000002</v>
      </c>
      <c r="BI25">
        <v>291.10812081161299</v>
      </c>
      <c r="BJ25">
        <f t="shared" si="31"/>
        <v>0.1086590120654275</v>
      </c>
      <c r="BK25">
        <v>0.5</v>
      </c>
      <c r="BL25">
        <f t="shared" si="32"/>
        <v>1681.1810250059841</v>
      </c>
      <c r="BM25">
        <f t="shared" si="33"/>
        <v>5.5302677023587794</v>
      </c>
      <c r="BN25">
        <f t="shared" si="34"/>
        <v>91.337734640146493</v>
      </c>
      <c r="BO25">
        <f t="shared" si="35"/>
        <v>4.1096473971768072E-3</v>
      </c>
      <c r="BP25">
        <f t="shared" si="36"/>
        <v>2.5964644238747545</v>
      </c>
      <c r="BQ25">
        <f t="shared" si="37"/>
        <v>144.49574298967025</v>
      </c>
      <c r="BR25" t="s">
        <v>441</v>
      </c>
      <c r="BS25">
        <v>0</v>
      </c>
      <c r="BT25">
        <f t="shared" si="38"/>
        <v>144.49574298967025</v>
      </c>
      <c r="BU25">
        <f t="shared" si="39"/>
        <v>0.5036354788495272</v>
      </c>
      <c r="BV25">
        <f t="shared" si="40"/>
        <v>0.21574931995188498</v>
      </c>
      <c r="BW25">
        <f t="shared" si="41"/>
        <v>0.83754217778370743</v>
      </c>
      <c r="BX25">
        <f t="shared" si="42"/>
        <v>0.47988989949540539</v>
      </c>
      <c r="BY25">
        <f t="shared" si="43"/>
        <v>0.91978967149819657</v>
      </c>
      <c r="BZ25">
        <f t="shared" si="44"/>
        <v>0.12014516255401722</v>
      </c>
      <c r="CA25">
        <f t="shared" si="45"/>
        <v>0.87985483744598281</v>
      </c>
      <c r="CB25">
        <v>339</v>
      </c>
      <c r="CC25">
        <v>290</v>
      </c>
      <c r="CD25">
        <v>282.77</v>
      </c>
      <c r="CE25">
        <v>125</v>
      </c>
      <c r="CF25">
        <v>10084.299999999999</v>
      </c>
      <c r="CG25">
        <v>281.95999999999998</v>
      </c>
      <c r="CH25">
        <v>0.81</v>
      </c>
      <c r="CI25">
        <v>300</v>
      </c>
      <c r="CJ25">
        <v>24.1</v>
      </c>
      <c r="CK25">
        <v>291.10812081161299</v>
      </c>
      <c r="CL25">
        <v>1.59237820558831</v>
      </c>
      <c r="CM25">
        <v>-9.2250662798128307</v>
      </c>
      <c r="CN25">
        <v>1.4332351821795899</v>
      </c>
      <c r="CO25">
        <v>0.59671009721173296</v>
      </c>
      <c r="CP25">
        <v>-6.6915672969966597E-3</v>
      </c>
      <c r="CQ25">
        <v>290</v>
      </c>
      <c r="CR25">
        <v>282.27</v>
      </c>
      <c r="CS25">
        <v>795</v>
      </c>
      <c r="CT25">
        <v>10051.6</v>
      </c>
      <c r="CU25">
        <v>281.93</v>
      </c>
      <c r="CV25">
        <v>0.34</v>
      </c>
      <c r="DJ25">
        <f t="shared" si="46"/>
        <v>1999.98125</v>
      </c>
      <c r="DK25">
        <f t="shared" si="47"/>
        <v>1681.1810250059841</v>
      </c>
      <c r="DL25">
        <f t="shared" si="48"/>
        <v>0.8405983931129275</v>
      </c>
      <c r="DM25">
        <f t="shared" si="49"/>
        <v>0.1607548987079499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1687290720.5</v>
      </c>
      <c r="DT25">
        <v>394.66443750000002</v>
      </c>
      <c r="DU25">
        <v>395.69831249999999</v>
      </c>
      <c r="DV25">
        <v>16.026131249999999</v>
      </c>
      <c r="DW25">
        <v>15.53065</v>
      </c>
      <c r="DX25">
        <v>395.12943749999999</v>
      </c>
      <c r="DY25">
        <v>15.853131250000001</v>
      </c>
      <c r="DZ25">
        <v>500.06062500000002</v>
      </c>
      <c r="EA25">
        <v>101.3216875</v>
      </c>
      <c r="EB25">
        <v>9.9936243750000001E-2</v>
      </c>
      <c r="EC25">
        <v>25.332081250000002</v>
      </c>
      <c r="ED25">
        <v>25.701337500000001</v>
      </c>
      <c r="EE25">
        <v>999.9</v>
      </c>
      <c r="EF25">
        <v>0</v>
      </c>
      <c r="EG25">
        <v>0</v>
      </c>
      <c r="EH25">
        <v>9998.7906249999996</v>
      </c>
      <c r="EI25">
        <v>0</v>
      </c>
      <c r="EJ25">
        <v>0.221023</v>
      </c>
      <c r="EK25">
        <v>-1.1039825000000001</v>
      </c>
      <c r="EL25">
        <v>401.025125</v>
      </c>
      <c r="EM25">
        <v>401.94068750000002</v>
      </c>
      <c r="EN25">
        <v>0.50539087500000002</v>
      </c>
      <c r="EO25">
        <v>395.69831249999999</v>
      </c>
      <c r="EP25">
        <v>15.53065</v>
      </c>
      <c r="EQ25">
        <v>1.6247974999999999</v>
      </c>
      <c r="ER25">
        <v>1.57359</v>
      </c>
      <c r="ES25">
        <v>14.19600625</v>
      </c>
      <c r="ET25">
        <v>13.70258125</v>
      </c>
      <c r="EU25">
        <v>1999.98125</v>
      </c>
      <c r="EV25">
        <v>0.98000206249999999</v>
      </c>
      <c r="EW25">
        <v>1.9998118749999998E-2</v>
      </c>
      <c r="EX25">
        <v>0</v>
      </c>
      <c r="EY25">
        <v>259.47831250000002</v>
      </c>
      <c r="EZ25">
        <v>4.9999900000000004</v>
      </c>
      <c r="FA25">
        <v>5350.4674999999997</v>
      </c>
      <c r="FB25">
        <v>17494.143749999999</v>
      </c>
      <c r="FC25">
        <v>38.75</v>
      </c>
      <c r="FD25">
        <v>38.992125000000001</v>
      </c>
      <c r="FE25">
        <v>39.183124999999997</v>
      </c>
      <c r="FF25">
        <v>38.186999999999998</v>
      </c>
      <c r="FG25">
        <v>40.75</v>
      </c>
      <c r="FH25">
        <v>1955.0887499999999</v>
      </c>
      <c r="FI25">
        <v>39.892499999999998</v>
      </c>
      <c r="FJ25">
        <v>0</v>
      </c>
      <c r="FK25">
        <v>2226.7000000476801</v>
      </c>
      <c r="FL25">
        <v>0</v>
      </c>
      <c r="FM25">
        <v>259.47660000000002</v>
      </c>
      <c r="FN25">
        <v>-6.00769187855471E-2</v>
      </c>
      <c r="FO25">
        <v>-7.5284615531464203</v>
      </c>
      <c r="FP25">
        <v>5350.4996000000001</v>
      </c>
      <c r="FQ25">
        <v>15</v>
      </c>
      <c r="FR25">
        <v>1687290752</v>
      </c>
      <c r="FS25" t="s">
        <v>482</v>
      </c>
      <c r="FT25">
        <v>1687290752</v>
      </c>
      <c r="FU25">
        <v>1687290750</v>
      </c>
      <c r="FV25">
        <v>9</v>
      </c>
      <c r="FW25">
        <v>7.0999999999999994E-2</v>
      </c>
      <c r="FX25">
        <v>0</v>
      </c>
      <c r="FY25">
        <v>-0.46500000000000002</v>
      </c>
      <c r="FZ25">
        <v>0.17299999999999999</v>
      </c>
      <c r="GA25">
        <v>396</v>
      </c>
      <c r="GB25">
        <v>16</v>
      </c>
      <c r="GC25">
        <v>0.17</v>
      </c>
      <c r="GD25">
        <v>7.0000000000000007E-2</v>
      </c>
      <c r="GE25">
        <v>-0.573739</v>
      </c>
      <c r="GF25">
        <v>-41.084153684210499</v>
      </c>
      <c r="GG25">
        <v>6.0012344491970202</v>
      </c>
      <c r="GH25">
        <v>0</v>
      </c>
      <c r="GI25">
        <v>259.448382352941</v>
      </c>
      <c r="GJ25">
        <v>0.53834988665135097</v>
      </c>
      <c r="GK25">
        <v>0.20976107061941801</v>
      </c>
      <c r="GL25">
        <v>1</v>
      </c>
      <c r="GM25">
        <v>0.50942054999999997</v>
      </c>
      <c r="GN25">
        <v>-0.122237639097744</v>
      </c>
      <c r="GO25">
        <v>1.20049704392597E-2</v>
      </c>
      <c r="GP25">
        <v>0</v>
      </c>
      <c r="GQ25">
        <v>1</v>
      </c>
      <c r="GR25">
        <v>3</v>
      </c>
      <c r="GS25" t="s">
        <v>457</v>
      </c>
      <c r="GT25">
        <v>2.9537599999999999</v>
      </c>
      <c r="GU25">
        <v>2.7104699999999999</v>
      </c>
      <c r="GV25">
        <v>0.105474</v>
      </c>
      <c r="GW25">
        <v>0.106223</v>
      </c>
      <c r="GX25">
        <v>8.7849700000000003E-2</v>
      </c>
      <c r="GY25">
        <v>8.6665800000000001E-2</v>
      </c>
      <c r="GZ25">
        <v>27994.2</v>
      </c>
      <c r="HA25">
        <v>32283.1</v>
      </c>
      <c r="HB25">
        <v>31176.6</v>
      </c>
      <c r="HC25">
        <v>34771.199999999997</v>
      </c>
      <c r="HD25">
        <v>38766.300000000003</v>
      </c>
      <c r="HE25">
        <v>39313.4</v>
      </c>
      <c r="HF25">
        <v>42858.8</v>
      </c>
      <c r="HG25">
        <v>43111.9</v>
      </c>
      <c r="HH25">
        <v>2.11415</v>
      </c>
      <c r="HI25">
        <v>2.3186200000000001</v>
      </c>
      <c r="HJ25">
        <v>0.24179</v>
      </c>
      <c r="HK25">
        <v>0</v>
      </c>
      <c r="HL25">
        <v>21.6812</v>
      </c>
      <c r="HM25">
        <v>999.9</v>
      </c>
      <c r="HN25">
        <v>73.16</v>
      </c>
      <c r="HO25">
        <v>20.431999999999999</v>
      </c>
      <c r="HP25">
        <v>17.403199999999998</v>
      </c>
      <c r="HQ25">
        <v>59.933</v>
      </c>
      <c r="HR25">
        <v>18.734000000000002</v>
      </c>
      <c r="HS25">
        <v>1</v>
      </c>
      <c r="HT25">
        <v>-0.50228700000000004</v>
      </c>
      <c r="HU25">
        <v>-2.0873300000000001</v>
      </c>
      <c r="HV25">
        <v>20.2774</v>
      </c>
      <c r="HW25">
        <v>5.2446900000000003</v>
      </c>
      <c r="HX25">
        <v>11.986000000000001</v>
      </c>
      <c r="HY25">
        <v>4.9726499999999998</v>
      </c>
      <c r="HZ25">
        <v>3.2968999999999999</v>
      </c>
      <c r="IA25">
        <v>999.9</v>
      </c>
      <c r="IB25">
        <v>9999</v>
      </c>
      <c r="IC25">
        <v>9999</v>
      </c>
      <c r="ID25">
        <v>9999</v>
      </c>
      <c r="IE25">
        <v>4.9719199999999999</v>
      </c>
      <c r="IF25">
        <v>1.85382</v>
      </c>
      <c r="IG25">
        <v>1.85487</v>
      </c>
      <c r="IH25">
        <v>1.8592500000000001</v>
      </c>
      <c r="II25">
        <v>1.85364</v>
      </c>
      <c r="IJ25">
        <v>1.85806</v>
      </c>
      <c r="IK25">
        <v>1.85517</v>
      </c>
      <c r="IL25">
        <v>1.85385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-0.46500000000000002</v>
      </c>
      <c r="JA25">
        <v>0.17299999999999999</v>
      </c>
      <c r="JB25">
        <v>-0.28201259265348599</v>
      </c>
      <c r="JC25">
        <v>-6.8838208586326796E-4</v>
      </c>
      <c r="JD25">
        <v>1.2146953680521199E-7</v>
      </c>
      <c r="JE25">
        <v>-3.3979593155360199E-13</v>
      </c>
      <c r="JF25">
        <v>4.60202745644194E-2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36.700000000000003</v>
      </c>
      <c r="JO25">
        <v>36.799999999999997</v>
      </c>
      <c r="JP25">
        <v>0.93261700000000003</v>
      </c>
      <c r="JQ25">
        <v>2.3559600000000001</v>
      </c>
      <c r="JR25">
        <v>1.5966800000000001</v>
      </c>
      <c r="JS25">
        <v>2.34863</v>
      </c>
      <c r="JT25">
        <v>1.5905800000000001</v>
      </c>
      <c r="JU25">
        <v>2.4255399999999998</v>
      </c>
      <c r="JV25">
        <v>25.450099999999999</v>
      </c>
      <c r="JW25">
        <v>15.5067</v>
      </c>
      <c r="JX25">
        <v>18</v>
      </c>
      <c r="JY25">
        <v>493.78100000000001</v>
      </c>
      <c r="JZ25">
        <v>613.93799999999999</v>
      </c>
      <c r="KA25">
        <v>24.998899999999999</v>
      </c>
      <c r="KB25">
        <v>20.5808</v>
      </c>
      <c r="KC25">
        <v>30</v>
      </c>
      <c r="KD25">
        <v>20.5032</v>
      </c>
      <c r="KE25">
        <v>20.475000000000001</v>
      </c>
      <c r="KF25">
        <v>18.6693</v>
      </c>
      <c r="KG25">
        <v>0</v>
      </c>
      <c r="KH25">
        <v>100</v>
      </c>
      <c r="KI25">
        <v>25</v>
      </c>
      <c r="KJ25">
        <v>400</v>
      </c>
      <c r="KK25">
        <v>15.825200000000001</v>
      </c>
      <c r="KL25">
        <v>101.489</v>
      </c>
      <c r="KM25">
        <v>101.321</v>
      </c>
    </row>
    <row r="26" spans="1:299" x14ac:dyDescent="0.2">
      <c r="A26">
        <v>10</v>
      </c>
      <c r="B26">
        <v>1687292164.0999999</v>
      </c>
      <c r="C26">
        <v>15814</v>
      </c>
      <c r="D26" t="s">
        <v>483</v>
      </c>
      <c r="E26" t="s">
        <v>484</v>
      </c>
      <c r="F26">
        <v>30</v>
      </c>
      <c r="G26" s="1">
        <v>15.2</v>
      </c>
      <c r="H26" t="s">
        <v>450</v>
      </c>
      <c r="I26" s="1">
        <v>110</v>
      </c>
      <c r="J26" s="1">
        <v>190</v>
      </c>
      <c r="K26">
        <v>1687292156.0999999</v>
      </c>
      <c r="L26">
        <f t="shared" si="0"/>
        <v>2.313937849517956E-4</v>
      </c>
      <c r="M26">
        <f t="shared" si="1"/>
        <v>0.23139378495179561</v>
      </c>
      <c r="N26">
        <f t="shared" si="2"/>
        <v>4.1307833398156584</v>
      </c>
      <c r="O26">
        <f t="shared" si="3"/>
        <v>402.05646666666701</v>
      </c>
      <c r="P26">
        <f t="shared" si="4"/>
        <v>-110.1823243377082</v>
      </c>
      <c r="Q26">
        <f t="shared" si="5"/>
        <v>-11.179422131422678</v>
      </c>
      <c r="R26">
        <f t="shared" si="6"/>
        <v>40.793829577950547</v>
      </c>
      <c r="S26">
        <f t="shared" si="7"/>
        <v>1.3029141970027962E-2</v>
      </c>
      <c r="T26">
        <f t="shared" si="8"/>
        <v>3.8418160112786297</v>
      </c>
      <c r="U26">
        <f t="shared" si="9"/>
        <v>1.3004643450995081E-2</v>
      </c>
      <c r="V26">
        <f t="shared" si="10"/>
        <v>8.1300993681316415E-3</v>
      </c>
      <c r="W26">
        <f t="shared" si="11"/>
        <v>321.51492944147918</v>
      </c>
      <c r="X26">
        <f t="shared" si="12"/>
        <v>26.618348959296796</v>
      </c>
      <c r="Y26">
        <f t="shared" si="13"/>
        <v>25.747479999999999</v>
      </c>
      <c r="Z26">
        <f t="shared" si="14"/>
        <v>3.3241665847848192</v>
      </c>
      <c r="AA26">
        <f t="shared" si="15"/>
        <v>48.569401240376386</v>
      </c>
      <c r="AB26">
        <f t="shared" si="16"/>
        <v>1.5622924687811448</v>
      </c>
      <c r="AC26">
        <f t="shared" si="17"/>
        <v>3.2166187535422823</v>
      </c>
      <c r="AD26">
        <f t="shared" si="18"/>
        <v>1.7618741160036744</v>
      </c>
      <c r="AE26">
        <f t="shared" si="19"/>
        <v>-10.204465916374186</v>
      </c>
      <c r="AF26">
        <f t="shared" si="20"/>
        <v>-114.66024278540402</v>
      </c>
      <c r="AG26">
        <f t="shared" si="21"/>
        <v>-6.3429737748490087</v>
      </c>
      <c r="AH26">
        <f t="shared" si="22"/>
        <v>190.30724696485197</v>
      </c>
      <c r="AI26">
        <f t="shared" si="23"/>
        <v>18.454975225191561</v>
      </c>
      <c r="AJ26">
        <f t="shared" si="24"/>
        <v>0.21610256099557759</v>
      </c>
      <c r="AK26">
        <f t="shared" si="25"/>
        <v>4.1307833398156584</v>
      </c>
      <c r="AL26">
        <v>428.20913285087499</v>
      </c>
      <c r="AM26">
        <v>415.49596969696898</v>
      </c>
      <c r="AN26">
        <v>1.8632475043716099</v>
      </c>
      <c r="AO26">
        <v>66.972207554287806</v>
      </c>
      <c r="AP26">
        <f t="shared" si="26"/>
        <v>0.23139378495179561</v>
      </c>
      <c r="AQ26">
        <v>15.275580223179601</v>
      </c>
      <c r="AR26">
        <v>15.4122066666667</v>
      </c>
      <c r="AS26">
        <v>6.82921444930049E-6</v>
      </c>
      <c r="AT26">
        <v>77.468036759955794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53919.003321231503</v>
      </c>
      <c r="AZ26" t="s">
        <v>439</v>
      </c>
      <c r="BA26">
        <v>10014.1</v>
      </c>
      <c r="BB26">
        <v>225.19399999999999</v>
      </c>
      <c r="BC26">
        <v>1046.96</v>
      </c>
      <c r="BD26">
        <f t="shared" si="30"/>
        <v>0.78490677771834649</v>
      </c>
      <c r="BE26">
        <v>-1.3787935212400999</v>
      </c>
      <c r="BF26" t="s">
        <v>485</v>
      </c>
      <c r="BG26">
        <v>10075.4</v>
      </c>
      <c r="BH26">
        <v>273.21647999999999</v>
      </c>
      <c r="BI26">
        <v>293.81390322499499</v>
      </c>
      <c r="BJ26">
        <f t="shared" si="31"/>
        <v>7.0103637026400434E-2</v>
      </c>
      <c r="BK26">
        <v>0.5</v>
      </c>
      <c r="BL26">
        <f t="shared" si="32"/>
        <v>1681.2216596069813</v>
      </c>
      <c r="BM26">
        <f t="shared" si="33"/>
        <v>4.1307833398156584</v>
      </c>
      <c r="BN26">
        <f t="shared" si="34"/>
        <v>58.929876493005182</v>
      </c>
      <c r="BO26">
        <f t="shared" si="35"/>
        <v>3.2771269805932255E-3</v>
      </c>
      <c r="BP26">
        <f t="shared" si="36"/>
        <v>2.5633439687783102</v>
      </c>
      <c r="BQ26">
        <f t="shared" si="37"/>
        <v>145.15928140047427</v>
      </c>
      <c r="BR26" t="s">
        <v>441</v>
      </c>
      <c r="BS26">
        <v>0</v>
      </c>
      <c r="BT26">
        <f t="shared" si="38"/>
        <v>145.15928140047427</v>
      </c>
      <c r="BU26">
        <f t="shared" si="39"/>
        <v>0.50594822162205477</v>
      </c>
      <c r="BV26">
        <f t="shared" si="40"/>
        <v>0.13855891577531451</v>
      </c>
      <c r="BW26">
        <f t="shared" si="41"/>
        <v>0.83515801356271069</v>
      </c>
      <c r="BX26">
        <f t="shared" si="42"/>
        <v>0.30016689410736924</v>
      </c>
      <c r="BY26">
        <f t="shared" si="43"/>
        <v>0.9164970280773419</v>
      </c>
      <c r="BZ26">
        <f t="shared" si="44"/>
        <v>7.3616030210086503E-2</v>
      </c>
      <c r="CA26">
        <f t="shared" si="45"/>
        <v>0.92638396978991344</v>
      </c>
      <c r="CB26">
        <v>340</v>
      </c>
      <c r="CC26">
        <v>290</v>
      </c>
      <c r="CD26">
        <v>289.95999999999998</v>
      </c>
      <c r="CE26">
        <v>285</v>
      </c>
      <c r="CF26">
        <v>10075.4</v>
      </c>
      <c r="CG26">
        <v>289.3</v>
      </c>
      <c r="CH26">
        <v>0.66</v>
      </c>
      <c r="CI26">
        <v>300</v>
      </c>
      <c r="CJ26">
        <v>24.1</v>
      </c>
      <c r="CK26">
        <v>293.81390322499499</v>
      </c>
      <c r="CL26">
        <v>1.4570017427550099</v>
      </c>
      <c r="CM26">
        <v>-4.5436097824647597</v>
      </c>
      <c r="CN26">
        <v>1.3123493603489</v>
      </c>
      <c r="CO26">
        <v>0.29976885840596501</v>
      </c>
      <c r="CP26">
        <v>-6.69606117908789E-3</v>
      </c>
      <c r="CQ26">
        <v>290</v>
      </c>
      <c r="CR26">
        <v>289.55</v>
      </c>
      <c r="CS26">
        <v>645</v>
      </c>
      <c r="CT26">
        <v>10064.9</v>
      </c>
      <c r="CU26">
        <v>289.3</v>
      </c>
      <c r="CV26">
        <v>0.25</v>
      </c>
      <c r="DJ26">
        <f t="shared" si="46"/>
        <v>2000.02933333333</v>
      </c>
      <c r="DK26">
        <f t="shared" si="47"/>
        <v>1681.2216596069813</v>
      </c>
      <c r="DL26">
        <f t="shared" si="48"/>
        <v>0.84059850102547706</v>
      </c>
      <c r="DM26">
        <f t="shared" si="49"/>
        <v>0.16075510697917084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1687292156.0999999</v>
      </c>
      <c r="DT26">
        <v>402.05646666666701</v>
      </c>
      <c r="DU26">
        <v>413.17939999999999</v>
      </c>
      <c r="DV26">
        <v>15.3976666666667</v>
      </c>
      <c r="DW26">
        <v>15.2700266666667</v>
      </c>
      <c r="DX26">
        <v>402.52146666666698</v>
      </c>
      <c r="DY26">
        <v>15.2306666666667</v>
      </c>
      <c r="DZ26">
        <v>500.09813333333301</v>
      </c>
      <c r="EA26">
        <v>101.362933333333</v>
      </c>
      <c r="EB26">
        <v>0.100002746666667</v>
      </c>
      <c r="EC26">
        <v>25.1938866666667</v>
      </c>
      <c r="ED26">
        <v>25.747479999999999</v>
      </c>
      <c r="EE26">
        <v>999.9</v>
      </c>
      <c r="EF26">
        <v>0</v>
      </c>
      <c r="EG26">
        <v>0</v>
      </c>
      <c r="EH26">
        <v>9999.3266666666696</v>
      </c>
      <c r="EI26">
        <v>0</v>
      </c>
      <c r="EJ26">
        <v>0.221023</v>
      </c>
      <c r="EK26">
        <v>-11.126045466666699</v>
      </c>
      <c r="EL26">
        <v>408.34173333333302</v>
      </c>
      <c r="EM26">
        <v>419.58646666666698</v>
      </c>
      <c r="EN26">
        <v>0.129562333333333</v>
      </c>
      <c r="EO26">
        <v>413.17939999999999</v>
      </c>
      <c r="EP26">
        <v>15.2700266666667</v>
      </c>
      <c r="EQ26">
        <v>1.5609486666666701</v>
      </c>
      <c r="ER26">
        <v>1.5478146666666699</v>
      </c>
      <c r="ES26">
        <v>13.5785933333333</v>
      </c>
      <c r="ET26">
        <v>13.4488533333333</v>
      </c>
      <c r="EU26">
        <v>2000.02933333333</v>
      </c>
      <c r="EV26">
        <v>0.97999899999999995</v>
      </c>
      <c r="EW26">
        <v>2.0001106666666699E-2</v>
      </c>
      <c r="EX26">
        <v>0</v>
      </c>
      <c r="EY26">
        <v>273.25279999999998</v>
      </c>
      <c r="EZ26">
        <v>4.9999900000000004</v>
      </c>
      <c r="FA26">
        <v>5623.2333333333299</v>
      </c>
      <c r="FB26">
        <v>17494.580000000002</v>
      </c>
      <c r="FC26">
        <v>38.625</v>
      </c>
      <c r="FD26">
        <v>38.691200000000002</v>
      </c>
      <c r="FE26">
        <v>39.061999999999998</v>
      </c>
      <c r="FF26">
        <v>37.870800000000003</v>
      </c>
      <c r="FG26">
        <v>40.587200000000003</v>
      </c>
      <c r="FH26">
        <v>1955.1293333333299</v>
      </c>
      <c r="FI26">
        <v>39.900666666666702</v>
      </c>
      <c r="FJ26">
        <v>0</v>
      </c>
      <c r="FK26">
        <v>1433.5</v>
      </c>
      <c r="FL26">
        <v>0</v>
      </c>
      <c r="FM26">
        <v>273.21647999999999</v>
      </c>
      <c r="FN26">
        <v>-0.95653845805336501</v>
      </c>
      <c r="FO26">
        <v>-54.056922970073899</v>
      </c>
      <c r="FP26">
        <v>5623.0551999999998</v>
      </c>
      <c r="FQ26">
        <v>15</v>
      </c>
      <c r="FR26">
        <v>1687292205.0999999</v>
      </c>
      <c r="FS26" t="s">
        <v>486</v>
      </c>
      <c r="FT26">
        <v>1687290752</v>
      </c>
      <c r="FU26">
        <v>1687292182.0999999</v>
      </c>
      <c r="FV26">
        <v>10</v>
      </c>
      <c r="FW26">
        <v>7.0999999999999994E-2</v>
      </c>
      <c r="FX26">
        <v>0</v>
      </c>
      <c r="FY26">
        <v>-0.46500000000000002</v>
      </c>
      <c r="FZ26">
        <v>0.16700000000000001</v>
      </c>
      <c r="GA26">
        <v>396</v>
      </c>
      <c r="GB26">
        <v>15</v>
      </c>
      <c r="GC26">
        <v>0.17</v>
      </c>
      <c r="GD26">
        <v>0.09</v>
      </c>
      <c r="GE26">
        <v>-8.3099694761904797</v>
      </c>
      <c r="GF26">
        <v>-87.803554051948097</v>
      </c>
      <c r="GG26">
        <v>12.9541990572495</v>
      </c>
      <c r="GH26">
        <v>0</v>
      </c>
      <c r="GI26">
        <v>273.251676470588</v>
      </c>
      <c r="GJ26">
        <v>-0.47796791327494798</v>
      </c>
      <c r="GK26">
        <v>0.16707707284333201</v>
      </c>
      <c r="GL26">
        <v>1</v>
      </c>
      <c r="GM26">
        <v>0.13234047619047601</v>
      </c>
      <c r="GN26">
        <v>-3.8884285714285503E-2</v>
      </c>
      <c r="GO26">
        <v>4.8503987820251596E-3</v>
      </c>
      <c r="GP26">
        <v>1</v>
      </c>
      <c r="GQ26">
        <v>2</v>
      </c>
      <c r="GR26">
        <v>3</v>
      </c>
      <c r="GS26" t="s">
        <v>444</v>
      </c>
      <c r="GT26">
        <v>2.9541200000000001</v>
      </c>
      <c r="GU26">
        <v>2.7107399999999999</v>
      </c>
      <c r="GV26">
        <v>0.109735</v>
      </c>
      <c r="GW26">
        <v>0.117424</v>
      </c>
      <c r="GX26">
        <v>8.5345599999999994E-2</v>
      </c>
      <c r="GY26">
        <v>8.5615499999999997E-2</v>
      </c>
      <c r="GZ26">
        <v>27853.8</v>
      </c>
      <c r="HA26">
        <v>31869.9</v>
      </c>
      <c r="HB26">
        <v>31169.200000000001</v>
      </c>
      <c r="HC26">
        <v>34762</v>
      </c>
      <c r="HD26">
        <v>38864.6</v>
      </c>
      <c r="HE26">
        <v>39349</v>
      </c>
      <c r="HF26">
        <v>42848.4</v>
      </c>
      <c r="HG26">
        <v>43101.3</v>
      </c>
      <c r="HH26">
        <v>2.1091500000000001</v>
      </c>
      <c r="HI26">
        <v>2.3142999999999998</v>
      </c>
      <c r="HJ26">
        <v>0.24454699999999999</v>
      </c>
      <c r="HK26">
        <v>0</v>
      </c>
      <c r="HL26">
        <v>21.723400000000002</v>
      </c>
      <c r="HM26">
        <v>999.9</v>
      </c>
      <c r="HN26">
        <v>72.072999999999993</v>
      </c>
      <c r="HO26">
        <v>20.582999999999998</v>
      </c>
      <c r="HP26">
        <v>17.296299999999999</v>
      </c>
      <c r="HQ26">
        <v>59.9176</v>
      </c>
      <c r="HR26">
        <v>18.140999999999998</v>
      </c>
      <c r="HS26">
        <v>1</v>
      </c>
      <c r="HT26">
        <v>-0.49194399999999999</v>
      </c>
      <c r="HU26">
        <v>-2.1843699999999999</v>
      </c>
      <c r="HV26">
        <v>20.277000000000001</v>
      </c>
      <c r="HW26">
        <v>5.2487399999999997</v>
      </c>
      <c r="HX26">
        <v>11.986000000000001</v>
      </c>
      <c r="HY26">
        <v>4.9739000000000004</v>
      </c>
      <c r="HZ26">
        <v>3.2975699999999999</v>
      </c>
      <c r="IA26">
        <v>999.9</v>
      </c>
      <c r="IB26">
        <v>9999</v>
      </c>
      <c r="IC26">
        <v>9999</v>
      </c>
      <c r="ID26">
        <v>9999</v>
      </c>
      <c r="IE26">
        <v>4.9719600000000002</v>
      </c>
      <c r="IF26">
        <v>1.8538600000000001</v>
      </c>
      <c r="IG26">
        <v>1.8548800000000001</v>
      </c>
      <c r="IH26">
        <v>1.85927</v>
      </c>
      <c r="II26">
        <v>1.85364</v>
      </c>
      <c r="IJ26">
        <v>1.85806</v>
      </c>
      <c r="IK26">
        <v>1.8552599999999999</v>
      </c>
      <c r="IL26">
        <v>1.85382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-0.46500000000000002</v>
      </c>
      <c r="JA26">
        <v>0.16700000000000001</v>
      </c>
      <c r="JB26">
        <v>-0.21063153770941601</v>
      </c>
      <c r="JC26">
        <v>-6.8838208586326796E-4</v>
      </c>
      <c r="JD26">
        <v>1.2146953680521199E-7</v>
      </c>
      <c r="JE26">
        <v>-3.3979593155360199E-13</v>
      </c>
      <c r="JF26">
        <v>4.5987556219969097E-2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23.5</v>
      </c>
      <c r="JO26">
        <v>23.6</v>
      </c>
      <c r="JP26">
        <v>0.75927699999999998</v>
      </c>
      <c r="JQ26">
        <v>2.36694</v>
      </c>
      <c r="JR26">
        <v>1.5966800000000001</v>
      </c>
      <c r="JS26">
        <v>2.34741</v>
      </c>
      <c r="JT26">
        <v>1.5905800000000001</v>
      </c>
      <c r="JU26">
        <v>2.31812</v>
      </c>
      <c r="JV26">
        <v>25.983899999999998</v>
      </c>
      <c r="JW26">
        <v>14.911300000000001</v>
      </c>
      <c r="JX26">
        <v>18</v>
      </c>
      <c r="JY26">
        <v>492.37799999999999</v>
      </c>
      <c r="JZ26">
        <v>612.72199999999998</v>
      </c>
      <c r="KA26">
        <v>24.9998</v>
      </c>
      <c r="KB26">
        <v>20.720099999999999</v>
      </c>
      <c r="KC26">
        <v>30</v>
      </c>
      <c r="KD26">
        <v>20.662700000000001</v>
      </c>
      <c r="KE26">
        <v>20.635300000000001</v>
      </c>
      <c r="KF26">
        <v>14.9977</v>
      </c>
      <c r="KG26">
        <v>0</v>
      </c>
      <c r="KH26">
        <v>100</v>
      </c>
      <c r="KI26">
        <v>25</v>
      </c>
      <c r="KJ26">
        <v>400</v>
      </c>
      <c r="KK26">
        <v>17.0337</v>
      </c>
      <c r="KL26">
        <v>101.465</v>
      </c>
      <c r="KM26">
        <v>101.295</v>
      </c>
    </row>
    <row r="27" spans="1:299" x14ac:dyDescent="0.2">
      <c r="A27">
        <v>11</v>
      </c>
      <c r="B27">
        <v>1687294237</v>
      </c>
      <c r="C27">
        <v>17886.9000000954</v>
      </c>
      <c r="D27" t="s">
        <v>487</v>
      </c>
      <c r="E27" t="s">
        <v>488</v>
      </c>
      <c r="F27">
        <v>30</v>
      </c>
      <c r="G27" s="1">
        <v>14.9</v>
      </c>
      <c r="H27" t="s">
        <v>438</v>
      </c>
      <c r="I27" s="1">
        <v>160</v>
      </c>
      <c r="J27" s="1">
        <v>190</v>
      </c>
      <c r="K27">
        <v>1687294228.5</v>
      </c>
      <c r="L27">
        <f t="shared" si="0"/>
        <v>7.129812683891964E-4</v>
      </c>
      <c r="M27">
        <f t="shared" si="1"/>
        <v>0.7129812683891964</v>
      </c>
      <c r="N27">
        <f t="shared" si="2"/>
        <v>4.9622360966146868</v>
      </c>
      <c r="O27">
        <f t="shared" si="3"/>
        <v>396.69787500000001</v>
      </c>
      <c r="P27">
        <f t="shared" si="4"/>
        <v>204.43919036939479</v>
      </c>
      <c r="Q27">
        <f t="shared" si="5"/>
        <v>20.740954159376695</v>
      </c>
      <c r="R27">
        <f t="shared" si="6"/>
        <v>40.246160364998637</v>
      </c>
      <c r="S27">
        <f t="shared" si="7"/>
        <v>4.3310729782998166E-2</v>
      </c>
      <c r="T27">
        <f t="shared" si="8"/>
        <v>3.8410465109204157</v>
      </c>
      <c r="U27">
        <f t="shared" si="9"/>
        <v>4.3041240439541661E-2</v>
      </c>
      <c r="V27">
        <f t="shared" si="10"/>
        <v>2.6924847843581162E-2</v>
      </c>
      <c r="W27">
        <f t="shared" si="11"/>
        <v>321.50372626155126</v>
      </c>
      <c r="X27">
        <f t="shared" si="12"/>
        <v>26.394922671065018</v>
      </c>
      <c r="Y27">
        <f t="shared" si="13"/>
        <v>25.245999999999999</v>
      </c>
      <c r="Z27">
        <f t="shared" si="14"/>
        <v>3.2266116075252937</v>
      </c>
      <c r="AA27">
        <f t="shared" si="15"/>
        <v>49.676192065786736</v>
      </c>
      <c r="AB27">
        <f t="shared" si="16"/>
        <v>1.5858962954190303</v>
      </c>
      <c r="AC27">
        <f t="shared" si="17"/>
        <v>3.1924675170729877</v>
      </c>
      <c r="AD27">
        <f t="shared" si="18"/>
        <v>1.6407153121062634</v>
      </c>
      <c r="AE27">
        <f t="shared" si="19"/>
        <v>-31.442473935963562</v>
      </c>
      <c r="AF27">
        <f t="shared" si="20"/>
        <v>-36.994573935092355</v>
      </c>
      <c r="AG27">
        <f t="shared" si="21"/>
        <v>-2.0404845954920736</v>
      </c>
      <c r="AH27">
        <f t="shared" si="22"/>
        <v>251.02619379500331</v>
      </c>
      <c r="AI27">
        <f t="shared" si="23"/>
        <v>4.6321993121025056</v>
      </c>
      <c r="AJ27">
        <f t="shared" si="24"/>
        <v>0.68888163704746663</v>
      </c>
      <c r="AK27">
        <f t="shared" si="25"/>
        <v>4.9622360966146868</v>
      </c>
      <c r="AL27">
        <v>405.96714075137402</v>
      </c>
      <c r="AM27">
        <v>402.90110303030298</v>
      </c>
      <c r="AN27">
        <v>7.8969772260719905E-3</v>
      </c>
      <c r="AO27">
        <v>66.948236027199997</v>
      </c>
      <c r="AP27">
        <f t="shared" si="26"/>
        <v>0.7129812683891964</v>
      </c>
      <c r="AQ27">
        <v>15.2352384289262</v>
      </c>
      <c r="AR27">
        <v>15.6561927272727</v>
      </c>
      <c r="AS27">
        <v>9.50523920538448E-6</v>
      </c>
      <c r="AT27">
        <v>77.466417394456201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53926.654122997825</v>
      </c>
      <c r="AZ27" t="s">
        <v>439</v>
      </c>
      <c r="BA27">
        <v>10014.1</v>
      </c>
      <c r="BB27">
        <v>225.19399999999999</v>
      </c>
      <c r="BC27">
        <v>1046.96</v>
      </c>
      <c r="BD27">
        <f t="shared" si="30"/>
        <v>0.78490677771834649</v>
      </c>
      <c r="BE27">
        <v>-1.3787935212400999</v>
      </c>
      <c r="BF27" t="s">
        <v>489</v>
      </c>
      <c r="BG27">
        <v>10080.700000000001</v>
      </c>
      <c r="BH27">
        <v>261.54176000000001</v>
      </c>
      <c r="BI27">
        <v>286.53188776485302</v>
      </c>
      <c r="BJ27">
        <f t="shared" si="31"/>
        <v>8.7215869618538111E-2</v>
      </c>
      <c r="BK27">
        <v>0.5</v>
      </c>
      <c r="BL27">
        <f t="shared" si="32"/>
        <v>1681.1628750059851</v>
      </c>
      <c r="BM27">
        <f t="shared" si="33"/>
        <v>4.9622360966146868</v>
      </c>
      <c r="BN27">
        <f t="shared" si="34"/>
        <v>73.312041057024345</v>
      </c>
      <c r="BO27">
        <f t="shared" si="35"/>
        <v>3.7718115907313336E-3</v>
      </c>
      <c r="BP27">
        <f t="shared" si="36"/>
        <v>2.6539039621977589</v>
      </c>
      <c r="BQ27">
        <f t="shared" si="37"/>
        <v>143.35926333781489</v>
      </c>
      <c r="BR27" t="s">
        <v>441</v>
      </c>
      <c r="BS27">
        <v>0</v>
      </c>
      <c r="BT27">
        <f t="shared" si="38"/>
        <v>143.35926333781489</v>
      </c>
      <c r="BU27">
        <f t="shared" si="39"/>
        <v>0.49967431389184525</v>
      </c>
      <c r="BV27">
        <f t="shared" si="40"/>
        <v>0.17454543328280034</v>
      </c>
      <c r="BW27">
        <f t="shared" si="41"/>
        <v>0.84155322299104784</v>
      </c>
      <c r="BX27">
        <f t="shared" si="42"/>
        <v>0.40741748168205594</v>
      </c>
      <c r="BY27">
        <f t="shared" si="43"/>
        <v>0.92535845025852481</v>
      </c>
      <c r="BZ27">
        <f t="shared" si="44"/>
        <v>9.5673840897919984E-2</v>
      </c>
      <c r="CA27">
        <f t="shared" si="45"/>
        <v>0.90432615910208003</v>
      </c>
      <c r="CB27">
        <v>341</v>
      </c>
      <c r="CC27">
        <v>290</v>
      </c>
      <c r="CD27">
        <v>279.76</v>
      </c>
      <c r="CE27">
        <v>205</v>
      </c>
      <c r="CF27">
        <v>10080.700000000001</v>
      </c>
      <c r="CG27">
        <v>278.79000000000002</v>
      </c>
      <c r="CH27">
        <v>0.97</v>
      </c>
      <c r="CI27">
        <v>300</v>
      </c>
      <c r="CJ27">
        <v>24.1</v>
      </c>
      <c r="CK27">
        <v>286.53188776485302</v>
      </c>
      <c r="CL27">
        <v>1.47173478698791</v>
      </c>
      <c r="CM27">
        <v>-7.80467922197729</v>
      </c>
      <c r="CN27">
        <v>1.3254518035520799</v>
      </c>
      <c r="CO27">
        <v>0.55323141388436903</v>
      </c>
      <c r="CP27">
        <v>-6.6944714126807598E-3</v>
      </c>
      <c r="CQ27">
        <v>290</v>
      </c>
      <c r="CR27">
        <v>278.89999999999998</v>
      </c>
      <c r="CS27">
        <v>715</v>
      </c>
      <c r="CT27">
        <v>10060.799999999999</v>
      </c>
      <c r="CU27">
        <v>278.77</v>
      </c>
      <c r="CV27">
        <v>0.13</v>
      </c>
      <c r="DJ27">
        <f t="shared" si="46"/>
        <v>1999.9593749999999</v>
      </c>
      <c r="DK27">
        <f t="shared" si="47"/>
        <v>1681.1628750059851</v>
      </c>
      <c r="DL27">
        <f t="shared" si="48"/>
        <v>0.84059851216027082</v>
      </c>
      <c r="DM27">
        <f t="shared" si="49"/>
        <v>0.16075512846932266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1687294228.5</v>
      </c>
      <c r="DT27">
        <v>396.69787500000001</v>
      </c>
      <c r="DU27">
        <v>399.640625</v>
      </c>
      <c r="DV27">
        <v>15.63184375</v>
      </c>
      <c r="DW27">
        <v>15.22505</v>
      </c>
      <c r="DX27">
        <v>397.16287499999999</v>
      </c>
      <c r="DY27">
        <v>15.459843749999999</v>
      </c>
      <c r="DZ27">
        <v>500.09112499999998</v>
      </c>
      <c r="EA27">
        <v>101.3529375</v>
      </c>
      <c r="EB27">
        <v>9.9989024999999995E-2</v>
      </c>
      <c r="EC27">
        <v>25.067350000000001</v>
      </c>
      <c r="ED27">
        <v>25.245999999999999</v>
      </c>
      <c r="EE27">
        <v>999.9</v>
      </c>
      <c r="EF27">
        <v>0</v>
      </c>
      <c r="EG27">
        <v>0</v>
      </c>
      <c r="EH27">
        <v>9997.4093749999993</v>
      </c>
      <c r="EI27">
        <v>0</v>
      </c>
      <c r="EJ27">
        <v>0.221023</v>
      </c>
      <c r="EK27">
        <v>-2.9425349999999999</v>
      </c>
      <c r="EL27">
        <v>402.99849999999998</v>
      </c>
      <c r="EM27">
        <v>405.8191875</v>
      </c>
      <c r="EN27">
        <v>0.40901812500000001</v>
      </c>
      <c r="EO27">
        <v>399.640625</v>
      </c>
      <c r="EP27">
        <v>15.22505</v>
      </c>
      <c r="EQ27">
        <v>1.584558125</v>
      </c>
      <c r="ER27">
        <v>1.5431025</v>
      </c>
      <c r="ES27">
        <v>13.80945625</v>
      </c>
      <c r="ET27">
        <v>13.402075</v>
      </c>
      <c r="EU27">
        <v>1999.9593749999999</v>
      </c>
      <c r="EV27">
        <v>0.97999768750000005</v>
      </c>
      <c r="EW27">
        <v>2.000239375E-2</v>
      </c>
      <c r="EX27">
        <v>0</v>
      </c>
      <c r="EY27">
        <v>261.58350000000002</v>
      </c>
      <c r="EZ27">
        <v>4.9999900000000004</v>
      </c>
      <c r="FA27">
        <v>5339.3181249999998</v>
      </c>
      <c r="FB27">
        <v>17493.943749999999</v>
      </c>
      <c r="FC27">
        <v>37.625</v>
      </c>
      <c r="FD27">
        <v>37.686999999999998</v>
      </c>
      <c r="FE27">
        <v>37.996062500000001</v>
      </c>
      <c r="FF27">
        <v>36.921500000000002</v>
      </c>
      <c r="FG27">
        <v>39.625</v>
      </c>
      <c r="FH27">
        <v>1955.059375</v>
      </c>
      <c r="FI27">
        <v>39.9</v>
      </c>
      <c r="FJ27">
        <v>0</v>
      </c>
      <c r="FK27">
        <v>2071.2999999523199</v>
      </c>
      <c r="FL27">
        <v>0</v>
      </c>
      <c r="FM27">
        <v>261.54176000000001</v>
      </c>
      <c r="FN27">
        <v>-1.0701538469665099</v>
      </c>
      <c r="FO27">
        <v>-18.320769253806901</v>
      </c>
      <c r="FP27">
        <v>5339.1559999999999</v>
      </c>
      <c r="FQ27">
        <v>15</v>
      </c>
      <c r="FR27">
        <v>1687294279</v>
      </c>
      <c r="FS27" t="s">
        <v>490</v>
      </c>
      <c r="FT27">
        <v>1687290752</v>
      </c>
      <c r="FU27">
        <v>1687294258</v>
      </c>
      <c r="FV27">
        <v>11</v>
      </c>
      <c r="FW27">
        <v>7.0999999999999994E-2</v>
      </c>
      <c r="FX27">
        <v>4.0000000000000001E-3</v>
      </c>
      <c r="FY27">
        <v>-0.46500000000000002</v>
      </c>
      <c r="FZ27">
        <v>0.17199999999999999</v>
      </c>
      <c r="GA27">
        <v>396</v>
      </c>
      <c r="GB27">
        <v>15</v>
      </c>
      <c r="GC27">
        <v>0.17</v>
      </c>
      <c r="GD27">
        <v>0.08</v>
      </c>
      <c r="GE27">
        <v>-2.9598195238095202</v>
      </c>
      <c r="GF27">
        <v>-0.75497532467533102</v>
      </c>
      <c r="GG27">
        <v>0.34939346016280098</v>
      </c>
      <c r="GH27">
        <v>0</v>
      </c>
      <c r="GI27">
        <v>261.61614705882403</v>
      </c>
      <c r="GJ27">
        <v>-0.66174178859259503</v>
      </c>
      <c r="GK27">
        <v>0.18468958573667599</v>
      </c>
      <c r="GL27">
        <v>1</v>
      </c>
      <c r="GM27">
        <v>0.40629738095238099</v>
      </c>
      <c r="GN27">
        <v>3.9357740259740197E-2</v>
      </c>
      <c r="GO27">
        <v>4.3814427116907204E-3</v>
      </c>
      <c r="GP27">
        <v>1</v>
      </c>
      <c r="GQ27">
        <v>2</v>
      </c>
      <c r="GR27">
        <v>3</v>
      </c>
      <c r="GS27" t="s">
        <v>444</v>
      </c>
      <c r="GT27">
        <v>2.9542600000000001</v>
      </c>
      <c r="GU27">
        <v>2.71048</v>
      </c>
      <c r="GV27">
        <v>0.10609200000000001</v>
      </c>
      <c r="GW27">
        <v>0.10637099999999999</v>
      </c>
      <c r="GX27">
        <v>8.6518700000000004E-2</v>
      </c>
      <c r="GY27">
        <v>8.5645200000000005E-2</v>
      </c>
      <c r="GZ27">
        <v>28003</v>
      </c>
      <c r="HA27">
        <v>32310.799999999999</v>
      </c>
      <c r="HB27">
        <v>31204.5</v>
      </c>
      <c r="HC27">
        <v>34803.1</v>
      </c>
      <c r="HD27">
        <v>38857.800000000003</v>
      </c>
      <c r="HE27">
        <v>39393.699999999997</v>
      </c>
      <c r="HF27">
        <v>42896.2</v>
      </c>
      <c r="HG27">
        <v>43151.3</v>
      </c>
      <c r="HH27">
        <v>2.12215</v>
      </c>
      <c r="HI27">
        <v>2.3313700000000002</v>
      </c>
      <c r="HJ27">
        <v>0.254832</v>
      </c>
      <c r="HK27">
        <v>0</v>
      </c>
      <c r="HL27">
        <v>21.0928</v>
      </c>
      <c r="HM27">
        <v>999.9</v>
      </c>
      <c r="HN27">
        <v>73.207999999999998</v>
      </c>
      <c r="HO27">
        <v>20.14</v>
      </c>
      <c r="HP27">
        <v>17.096499999999999</v>
      </c>
      <c r="HQ27">
        <v>60.247599999999998</v>
      </c>
      <c r="HR27">
        <v>19.134599999999999</v>
      </c>
      <c r="HS27">
        <v>1</v>
      </c>
      <c r="HT27">
        <v>-0.54441300000000004</v>
      </c>
      <c r="HU27">
        <v>-2.2577400000000001</v>
      </c>
      <c r="HV27">
        <v>20.276900000000001</v>
      </c>
      <c r="HW27">
        <v>5.24709</v>
      </c>
      <c r="HX27">
        <v>11.986000000000001</v>
      </c>
      <c r="HY27">
        <v>4.9726499999999998</v>
      </c>
      <c r="HZ27">
        <v>3.29725</v>
      </c>
      <c r="IA27">
        <v>999.9</v>
      </c>
      <c r="IB27">
        <v>9999</v>
      </c>
      <c r="IC27">
        <v>9999</v>
      </c>
      <c r="ID27">
        <v>9999</v>
      </c>
      <c r="IE27">
        <v>4.9719199999999999</v>
      </c>
      <c r="IF27">
        <v>1.8537999999999999</v>
      </c>
      <c r="IG27">
        <v>1.85486</v>
      </c>
      <c r="IH27">
        <v>1.85917</v>
      </c>
      <c r="II27">
        <v>1.85364</v>
      </c>
      <c r="IJ27">
        <v>1.85806</v>
      </c>
      <c r="IK27">
        <v>1.85517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-0.46500000000000002</v>
      </c>
      <c r="JA27">
        <v>0.17199999999999999</v>
      </c>
      <c r="JB27">
        <v>-0.21063153770941601</v>
      </c>
      <c r="JC27">
        <v>-6.8838208586326796E-4</v>
      </c>
      <c r="JD27">
        <v>1.2146953680521199E-7</v>
      </c>
      <c r="JE27">
        <v>-3.3979593155360199E-13</v>
      </c>
      <c r="JF27">
        <v>4.6227155439649503E-2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58.1</v>
      </c>
      <c r="JO27">
        <v>34.200000000000003</v>
      </c>
      <c r="JP27">
        <v>0.92040999999999995</v>
      </c>
      <c r="JQ27">
        <v>2.35229</v>
      </c>
      <c r="JR27">
        <v>1.5966800000000001</v>
      </c>
      <c r="JS27">
        <v>2.34863</v>
      </c>
      <c r="JT27">
        <v>1.5905800000000001</v>
      </c>
      <c r="JU27">
        <v>2.47681</v>
      </c>
      <c r="JV27">
        <v>25.2044</v>
      </c>
      <c r="JW27">
        <v>14.1058</v>
      </c>
      <c r="JX27">
        <v>18</v>
      </c>
      <c r="JY27">
        <v>491.83199999999999</v>
      </c>
      <c r="JZ27">
        <v>614.70799999999997</v>
      </c>
      <c r="KA27">
        <v>25.001100000000001</v>
      </c>
      <c r="KB27">
        <v>19.929600000000001</v>
      </c>
      <c r="KC27">
        <v>30</v>
      </c>
      <c r="KD27">
        <v>19.832699999999999</v>
      </c>
      <c r="KE27">
        <v>19.799399999999999</v>
      </c>
      <c r="KF27">
        <v>18.453600000000002</v>
      </c>
      <c r="KG27">
        <v>0</v>
      </c>
      <c r="KH27">
        <v>100</v>
      </c>
      <c r="KI27">
        <v>25</v>
      </c>
      <c r="KJ27">
        <v>400</v>
      </c>
      <c r="KK27">
        <v>15.634499999999999</v>
      </c>
      <c r="KL27">
        <v>101.57899999999999</v>
      </c>
      <c r="KM27">
        <v>101.413</v>
      </c>
    </row>
    <row r="28" spans="1:299" x14ac:dyDescent="0.2">
      <c r="A28">
        <v>12</v>
      </c>
      <c r="B28">
        <v>1687295676.0999999</v>
      </c>
      <c r="C28">
        <v>19326</v>
      </c>
      <c r="D28" t="s">
        <v>491</v>
      </c>
      <c r="E28" t="s">
        <v>492</v>
      </c>
      <c r="F28">
        <v>30</v>
      </c>
      <c r="G28" s="1">
        <v>15.6</v>
      </c>
      <c r="H28" t="s">
        <v>450</v>
      </c>
      <c r="I28" s="1">
        <v>110</v>
      </c>
      <c r="J28" s="1">
        <v>190</v>
      </c>
      <c r="K28">
        <v>1687295667.5999999</v>
      </c>
      <c r="L28">
        <f t="shared" si="0"/>
        <v>8.5879213454121005E-5</v>
      </c>
      <c r="M28">
        <f t="shared" si="1"/>
        <v>8.5879213454121001E-2</v>
      </c>
      <c r="N28">
        <f t="shared" si="2"/>
        <v>0.43545417415413684</v>
      </c>
      <c r="O28">
        <f t="shared" si="3"/>
        <v>399.26350000000002</v>
      </c>
      <c r="P28">
        <f t="shared" si="4"/>
        <v>253.22929760200711</v>
      </c>
      <c r="Q28">
        <f t="shared" si="5"/>
        <v>25.700101808315932</v>
      </c>
      <c r="R28">
        <f t="shared" si="6"/>
        <v>40.521032501032451</v>
      </c>
      <c r="S28">
        <f t="shared" si="7"/>
        <v>5.0811505918866625E-3</v>
      </c>
      <c r="T28">
        <f t="shared" si="8"/>
        <v>3.8408656279617945</v>
      </c>
      <c r="U28">
        <f t="shared" si="9"/>
        <v>5.0774191391709557E-3</v>
      </c>
      <c r="V28">
        <f t="shared" si="10"/>
        <v>3.173721982007255E-3</v>
      </c>
      <c r="W28">
        <f t="shared" si="11"/>
        <v>321.51541651154793</v>
      </c>
      <c r="X28">
        <f t="shared" si="12"/>
        <v>26.931407703395458</v>
      </c>
      <c r="Y28">
        <f t="shared" si="13"/>
        <v>25.651937499999999</v>
      </c>
      <c r="Z28">
        <f t="shared" si="14"/>
        <v>3.3053841090210017</v>
      </c>
      <c r="AA28">
        <f t="shared" si="15"/>
        <v>49.843440562934369</v>
      </c>
      <c r="AB28">
        <f t="shared" si="16"/>
        <v>1.6305396317590699</v>
      </c>
      <c r="AC28">
        <f t="shared" si="17"/>
        <v>3.2713223913591678</v>
      </c>
      <c r="AD28">
        <f t="shared" si="18"/>
        <v>1.6748444772619318</v>
      </c>
      <c r="AE28">
        <f t="shared" si="19"/>
        <v>-3.7872733133267364</v>
      </c>
      <c r="AF28">
        <f t="shared" si="20"/>
        <v>-36.129613940680876</v>
      </c>
      <c r="AG28">
        <f t="shared" si="21"/>
        <v>-2.001063244170052</v>
      </c>
      <c r="AH28">
        <f t="shared" si="22"/>
        <v>279.59746601337025</v>
      </c>
      <c r="AI28">
        <f t="shared" si="23"/>
        <v>0.59254290241397012</v>
      </c>
      <c r="AJ28">
        <f t="shared" si="24"/>
        <v>7.2557340689161115E-2</v>
      </c>
      <c r="AK28">
        <f t="shared" si="25"/>
        <v>0.43545417415413684</v>
      </c>
      <c r="AL28">
        <v>406.29711314838102</v>
      </c>
      <c r="AM28">
        <v>405.86696969696902</v>
      </c>
      <c r="AN28">
        <v>3.0116654510173101E-2</v>
      </c>
      <c r="AO28">
        <v>66.939422876036204</v>
      </c>
      <c r="AP28">
        <f t="shared" si="26"/>
        <v>8.5879213454121001E-2</v>
      </c>
      <c r="AQ28">
        <v>16.0244965301242</v>
      </c>
      <c r="AR28">
        <v>16.075187878787901</v>
      </c>
      <c r="AS28">
        <v>5.4597918794401296E-7</v>
      </c>
      <c r="AT28">
        <v>77.470176484147601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53849.823220273196</v>
      </c>
      <c r="AZ28" t="s">
        <v>439</v>
      </c>
      <c r="BA28">
        <v>10014.1</v>
      </c>
      <c r="BB28">
        <v>225.19399999999999</v>
      </c>
      <c r="BC28">
        <v>1046.96</v>
      </c>
      <c r="BD28">
        <f t="shared" si="30"/>
        <v>0.78490677771834649</v>
      </c>
      <c r="BE28">
        <v>-1.3787935212400999</v>
      </c>
      <c r="BF28" t="s">
        <v>493</v>
      </c>
      <c r="BG28">
        <v>10106.1</v>
      </c>
      <c r="BH28">
        <v>235.16916000000001</v>
      </c>
      <c r="BI28">
        <v>247.10405009338001</v>
      </c>
      <c r="BJ28">
        <f t="shared" si="31"/>
        <v>4.829904685443176E-2</v>
      </c>
      <c r="BK28">
        <v>0.5</v>
      </c>
      <c r="BL28">
        <f t="shared" si="32"/>
        <v>1681.2271500059833</v>
      </c>
      <c r="BM28">
        <f t="shared" si="33"/>
        <v>0.43545417415413684</v>
      </c>
      <c r="BN28">
        <f t="shared" si="34"/>
        <v>40.600834445540876</v>
      </c>
      <c r="BO28">
        <f t="shared" si="35"/>
        <v>1.0791211023375277E-3</v>
      </c>
      <c r="BP28">
        <f t="shared" si="36"/>
        <v>3.2369196280043018</v>
      </c>
      <c r="BQ28">
        <f t="shared" si="37"/>
        <v>132.76073548419745</v>
      </c>
      <c r="BR28" t="s">
        <v>441</v>
      </c>
      <c r="BS28">
        <v>0</v>
      </c>
      <c r="BT28">
        <f t="shared" si="38"/>
        <v>132.76073548419745</v>
      </c>
      <c r="BU28">
        <f t="shared" si="39"/>
        <v>0.46273347023641453</v>
      </c>
      <c r="BV28">
        <f t="shared" si="40"/>
        <v>0.10437768167008822</v>
      </c>
      <c r="BW28">
        <f t="shared" si="41"/>
        <v>0.87492517326652686</v>
      </c>
      <c r="BX28">
        <f t="shared" si="42"/>
        <v>0.54472217281630286</v>
      </c>
      <c r="BY28">
        <f t="shared" si="43"/>
        <v>0.97333784788689237</v>
      </c>
      <c r="BZ28">
        <f t="shared" si="44"/>
        <v>5.8924638701164503E-2</v>
      </c>
      <c r="CA28">
        <f t="shared" si="45"/>
        <v>0.94107536129883551</v>
      </c>
      <c r="CB28">
        <v>342</v>
      </c>
      <c r="CC28">
        <v>290</v>
      </c>
      <c r="CD28">
        <v>243.75</v>
      </c>
      <c r="CE28">
        <v>95</v>
      </c>
      <c r="CF28">
        <v>10106.1</v>
      </c>
      <c r="CG28">
        <v>242.83</v>
      </c>
      <c r="CH28">
        <v>0.92</v>
      </c>
      <c r="CI28">
        <v>300</v>
      </c>
      <c r="CJ28">
        <v>24.1</v>
      </c>
      <c r="CK28">
        <v>247.10405009338001</v>
      </c>
      <c r="CL28">
        <v>1.3210241856733</v>
      </c>
      <c r="CM28">
        <v>-4.3185981997878899</v>
      </c>
      <c r="CN28">
        <v>1.19108766571755</v>
      </c>
      <c r="CO28">
        <v>0.31949868828285</v>
      </c>
      <c r="CP28">
        <v>-6.7034378197997901E-3</v>
      </c>
      <c r="CQ28">
        <v>290</v>
      </c>
      <c r="CR28">
        <v>243.21</v>
      </c>
      <c r="CS28">
        <v>635</v>
      </c>
      <c r="CT28">
        <v>10075.700000000001</v>
      </c>
      <c r="CU28">
        <v>242.82</v>
      </c>
      <c r="CV28">
        <v>0.39</v>
      </c>
      <c r="DJ28">
        <f t="shared" si="46"/>
        <v>2000.0362500000001</v>
      </c>
      <c r="DK28">
        <f t="shared" si="47"/>
        <v>1681.2271500059833</v>
      </c>
      <c r="DL28">
        <f t="shared" si="48"/>
        <v>0.84059833915809434</v>
      </c>
      <c r="DM28">
        <f t="shared" si="49"/>
        <v>0.16075479457512229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1687295667.5999999</v>
      </c>
      <c r="DT28">
        <v>399.26350000000002</v>
      </c>
      <c r="DU28">
        <v>399.63637499999999</v>
      </c>
      <c r="DV28">
        <v>16.066099999999999</v>
      </c>
      <c r="DW28">
        <v>16.02326875</v>
      </c>
      <c r="DX28">
        <v>399.70049999999998</v>
      </c>
      <c r="DY28">
        <v>15.883100000000001</v>
      </c>
      <c r="DZ28">
        <v>500.04349999999999</v>
      </c>
      <c r="EA28">
        <v>101.3894375</v>
      </c>
      <c r="EB28">
        <v>0.10001119999999999</v>
      </c>
      <c r="EC28">
        <v>25.477456249999999</v>
      </c>
      <c r="ED28">
        <v>25.651937499999999</v>
      </c>
      <c r="EE28">
        <v>999.9</v>
      </c>
      <c r="EF28">
        <v>0</v>
      </c>
      <c r="EG28">
        <v>0</v>
      </c>
      <c r="EH28">
        <v>9993.1281249999993</v>
      </c>
      <c r="EI28">
        <v>0</v>
      </c>
      <c r="EJ28">
        <v>0.221023</v>
      </c>
      <c r="EK28">
        <v>-0.40232831250000001</v>
      </c>
      <c r="EL28">
        <v>405.75518749999998</v>
      </c>
      <c r="EM28">
        <v>406.14406250000002</v>
      </c>
      <c r="EN28">
        <v>4.8057437500000001E-2</v>
      </c>
      <c r="EO28">
        <v>399.63637499999999</v>
      </c>
      <c r="EP28">
        <v>16.02326875</v>
      </c>
      <c r="EQ28">
        <v>1.6294668750000001</v>
      </c>
      <c r="ER28">
        <v>1.6245937500000001</v>
      </c>
      <c r="ES28">
        <v>14.240325</v>
      </c>
      <c r="ET28">
        <v>14.194075</v>
      </c>
      <c r="EU28">
        <v>2000.0362500000001</v>
      </c>
      <c r="EV28">
        <v>0.98000362500000004</v>
      </c>
      <c r="EW28">
        <v>1.9996406250000001E-2</v>
      </c>
      <c r="EX28">
        <v>0</v>
      </c>
      <c r="EY28">
        <v>235.20124999999999</v>
      </c>
      <c r="EZ28">
        <v>4.9999900000000004</v>
      </c>
      <c r="FA28">
        <v>4859.9750000000004</v>
      </c>
      <c r="FB28">
        <v>17494.662499999999</v>
      </c>
      <c r="FC28">
        <v>38.867125000000001</v>
      </c>
      <c r="FD28">
        <v>38.968499999999999</v>
      </c>
      <c r="FE28">
        <v>39.186999999999998</v>
      </c>
      <c r="FF28">
        <v>38.402124999999998</v>
      </c>
      <c r="FG28">
        <v>40.863187500000002</v>
      </c>
      <c r="FH28">
        <v>1955.14625</v>
      </c>
      <c r="FI28">
        <v>39.89</v>
      </c>
      <c r="FJ28">
        <v>0</v>
      </c>
      <c r="FK28">
        <v>1437.5</v>
      </c>
      <c r="FL28">
        <v>0</v>
      </c>
      <c r="FM28">
        <v>235.16916000000001</v>
      </c>
      <c r="FN28">
        <v>-0.23946155394955701</v>
      </c>
      <c r="FO28">
        <v>-44.553846123436998</v>
      </c>
      <c r="FP28">
        <v>4859.0420000000004</v>
      </c>
      <c r="FQ28">
        <v>15</v>
      </c>
      <c r="FR28">
        <v>1687295694.0999999</v>
      </c>
      <c r="FS28" t="s">
        <v>494</v>
      </c>
      <c r="FT28">
        <v>1687295694.0999999</v>
      </c>
      <c r="FU28">
        <v>1687295694.0999999</v>
      </c>
      <c r="FV28">
        <v>12</v>
      </c>
      <c r="FW28">
        <v>0.03</v>
      </c>
      <c r="FX28">
        <v>-1E-3</v>
      </c>
      <c r="FY28">
        <v>-0.437</v>
      </c>
      <c r="FZ28">
        <v>0.183</v>
      </c>
      <c r="GA28">
        <v>399</v>
      </c>
      <c r="GB28">
        <v>16</v>
      </c>
      <c r="GC28">
        <v>0.2</v>
      </c>
      <c r="GD28">
        <v>0.12</v>
      </c>
      <c r="GE28">
        <v>-0.38403019047619003</v>
      </c>
      <c r="GF28">
        <v>-0.51268012987013001</v>
      </c>
      <c r="GG28">
        <v>9.0801646810437994E-2</v>
      </c>
      <c r="GH28">
        <v>0</v>
      </c>
      <c r="GI28">
        <v>235.23047058823499</v>
      </c>
      <c r="GJ28">
        <v>-0.618120709059784</v>
      </c>
      <c r="GK28">
        <v>0.20025516594557299</v>
      </c>
      <c r="GL28">
        <v>1</v>
      </c>
      <c r="GM28">
        <v>4.7406609523809498E-2</v>
      </c>
      <c r="GN28">
        <v>1.21837792207791E-2</v>
      </c>
      <c r="GO28">
        <v>2.2749692696835602E-3</v>
      </c>
      <c r="GP28">
        <v>1</v>
      </c>
      <c r="GQ28">
        <v>2</v>
      </c>
      <c r="GR28">
        <v>3</v>
      </c>
      <c r="GS28" t="s">
        <v>444</v>
      </c>
      <c r="GT28">
        <v>2.9537499999999999</v>
      </c>
      <c r="GU28">
        <v>2.7105399999999999</v>
      </c>
      <c r="GV28">
        <v>0.10646899999999999</v>
      </c>
      <c r="GW28">
        <v>0.10616</v>
      </c>
      <c r="GX28">
        <v>8.8002200000000003E-2</v>
      </c>
      <c r="GY28">
        <v>8.8603500000000002E-2</v>
      </c>
      <c r="GZ28">
        <v>27948.3</v>
      </c>
      <c r="HA28">
        <v>32266.6</v>
      </c>
      <c r="HB28">
        <v>31161.200000000001</v>
      </c>
      <c r="HC28">
        <v>34752.1</v>
      </c>
      <c r="HD28">
        <v>38740.300000000003</v>
      </c>
      <c r="HE28">
        <v>39211.1</v>
      </c>
      <c r="HF28">
        <v>42837.4</v>
      </c>
      <c r="HG28">
        <v>43091.5</v>
      </c>
      <c r="HH28">
        <v>2.1091700000000002</v>
      </c>
      <c r="HI28">
        <v>2.32057</v>
      </c>
      <c r="HJ28">
        <v>0.23047599999999999</v>
      </c>
      <c r="HK28">
        <v>0</v>
      </c>
      <c r="HL28">
        <v>21.855499999999999</v>
      </c>
      <c r="HM28">
        <v>999.9</v>
      </c>
      <c r="HN28">
        <v>72.403000000000006</v>
      </c>
      <c r="HO28">
        <v>20.442</v>
      </c>
      <c r="HP28">
        <v>17.222100000000001</v>
      </c>
      <c r="HQ28">
        <v>60.372199999999999</v>
      </c>
      <c r="HR28">
        <v>18.205100000000002</v>
      </c>
      <c r="HS28">
        <v>1</v>
      </c>
      <c r="HT28">
        <v>-0.48691800000000002</v>
      </c>
      <c r="HU28">
        <v>-1.9618599999999999</v>
      </c>
      <c r="HV28">
        <v>20.277699999999999</v>
      </c>
      <c r="HW28">
        <v>5.2452899999999998</v>
      </c>
      <c r="HX28">
        <v>11.986000000000001</v>
      </c>
      <c r="HY28">
        <v>4.9730999999999996</v>
      </c>
      <c r="HZ28">
        <v>3.2972000000000001</v>
      </c>
      <c r="IA28">
        <v>999.9</v>
      </c>
      <c r="IB28">
        <v>9999</v>
      </c>
      <c r="IC28">
        <v>9999</v>
      </c>
      <c r="ID28">
        <v>9999</v>
      </c>
      <c r="IE28">
        <v>4.9718799999999996</v>
      </c>
      <c r="IF28">
        <v>1.8538300000000001</v>
      </c>
      <c r="IG28">
        <v>1.85486</v>
      </c>
      <c r="IH28">
        <v>1.8592299999999999</v>
      </c>
      <c r="II28">
        <v>1.85364</v>
      </c>
      <c r="IJ28">
        <v>1.85806</v>
      </c>
      <c r="IK28">
        <v>1.85517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-0.437</v>
      </c>
      <c r="JA28">
        <v>0.183</v>
      </c>
      <c r="JB28">
        <v>-0.21063153770941601</v>
      </c>
      <c r="JC28">
        <v>-6.8838208586326796E-4</v>
      </c>
      <c r="JD28">
        <v>1.2146953680521199E-7</v>
      </c>
      <c r="JE28">
        <v>-3.3979593155360199E-13</v>
      </c>
      <c r="JF28">
        <v>5.06912014817315E-2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82.1</v>
      </c>
      <c r="JO28">
        <v>23.6</v>
      </c>
      <c r="JP28">
        <v>0.89965799999999996</v>
      </c>
      <c r="JQ28">
        <v>2.3559600000000001</v>
      </c>
      <c r="JR28">
        <v>1.5966800000000001</v>
      </c>
      <c r="JS28">
        <v>2.3535200000000001</v>
      </c>
      <c r="JT28">
        <v>1.5905800000000001</v>
      </c>
      <c r="JU28">
        <v>2.36816</v>
      </c>
      <c r="JV28">
        <v>26.066199999999998</v>
      </c>
      <c r="JW28">
        <v>13.5191</v>
      </c>
      <c r="JX28">
        <v>18</v>
      </c>
      <c r="JY28">
        <v>492.41500000000002</v>
      </c>
      <c r="JZ28">
        <v>617.49900000000002</v>
      </c>
      <c r="KA28">
        <v>25.000699999999998</v>
      </c>
      <c r="KB28">
        <v>20.787299999999998</v>
      </c>
      <c r="KC28">
        <v>30.000399999999999</v>
      </c>
      <c r="KD28">
        <v>20.664999999999999</v>
      </c>
      <c r="KE28">
        <v>20.6266</v>
      </c>
      <c r="KF28">
        <v>18.025099999999998</v>
      </c>
      <c r="KG28">
        <v>100</v>
      </c>
      <c r="KH28">
        <v>100</v>
      </c>
      <c r="KI28">
        <v>25</v>
      </c>
      <c r="KJ28">
        <v>400</v>
      </c>
      <c r="KK28">
        <v>15.097799999999999</v>
      </c>
      <c r="KL28">
        <v>101.43899999999999</v>
      </c>
      <c r="KM28">
        <v>101.26900000000001</v>
      </c>
    </row>
    <row r="29" spans="1:299" x14ac:dyDescent="0.2">
      <c r="A29">
        <v>13</v>
      </c>
      <c r="B29">
        <v>1687297816.0999999</v>
      </c>
      <c r="C29">
        <v>21466</v>
      </c>
      <c r="D29" t="s">
        <v>495</v>
      </c>
      <c r="E29" t="s">
        <v>496</v>
      </c>
      <c r="F29">
        <v>30</v>
      </c>
      <c r="G29" s="1">
        <v>16</v>
      </c>
      <c r="H29" t="s">
        <v>438</v>
      </c>
      <c r="I29" s="1">
        <v>110</v>
      </c>
      <c r="J29" s="1">
        <v>190</v>
      </c>
      <c r="K29">
        <v>1687297807.5999999</v>
      </c>
      <c r="L29">
        <f t="shared" si="0"/>
        <v>5.4293692763662436E-4</v>
      </c>
      <c r="M29">
        <f t="shared" si="1"/>
        <v>0.54293692763662438</v>
      </c>
      <c r="N29">
        <f t="shared" si="2"/>
        <v>4.0805651335228017</v>
      </c>
      <c r="O29">
        <f t="shared" si="3"/>
        <v>396.7385625</v>
      </c>
      <c r="P29">
        <f t="shared" si="4"/>
        <v>187.82993673128382</v>
      </c>
      <c r="Q29">
        <f t="shared" si="5"/>
        <v>19.059554727889815</v>
      </c>
      <c r="R29">
        <f t="shared" si="6"/>
        <v>40.258014649981298</v>
      </c>
      <c r="S29">
        <f t="shared" si="7"/>
        <v>3.2598832129390472E-2</v>
      </c>
      <c r="T29">
        <f t="shared" si="8"/>
        <v>3.8422848710455115</v>
      </c>
      <c r="U29">
        <f t="shared" si="9"/>
        <v>3.2445956807858993E-2</v>
      </c>
      <c r="V29">
        <f t="shared" si="10"/>
        <v>2.029239831723845E-2</v>
      </c>
      <c r="W29">
        <f t="shared" si="11"/>
        <v>321.51479851155079</v>
      </c>
      <c r="X29">
        <f t="shared" si="12"/>
        <v>26.577179079789051</v>
      </c>
      <c r="Y29">
        <f t="shared" si="13"/>
        <v>25.615256250000002</v>
      </c>
      <c r="Z29">
        <f t="shared" si="14"/>
        <v>3.298197696018887</v>
      </c>
      <c r="AA29">
        <f t="shared" si="15"/>
        <v>50.966421382017522</v>
      </c>
      <c r="AB29">
        <f t="shared" si="16"/>
        <v>1.6415310866888246</v>
      </c>
      <c r="AC29">
        <f t="shared" si="17"/>
        <v>3.2208089996838702</v>
      </c>
      <c r="AD29">
        <f t="shared" si="18"/>
        <v>1.6566666093300624</v>
      </c>
      <c r="AE29">
        <f t="shared" si="19"/>
        <v>-23.943518508775135</v>
      </c>
      <c r="AF29">
        <f t="shared" si="20"/>
        <v>-82.754532156139035</v>
      </c>
      <c r="AG29">
        <f t="shared" si="21"/>
        <v>-4.5748597852768063</v>
      </c>
      <c r="AH29">
        <f t="shared" si="22"/>
        <v>210.24188806135982</v>
      </c>
      <c r="AI29">
        <f t="shared" si="23"/>
        <v>5.5481957149118637</v>
      </c>
      <c r="AJ29">
        <f t="shared" si="24"/>
        <v>0.42717239862315781</v>
      </c>
      <c r="AK29">
        <f t="shared" si="25"/>
        <v>4.0805651335228017</v>
      </c>
      <c r="AL29">
        <v>406.74039109315697</v>
      </c>
      <c r="AM29">
        <v>403.944975757576</v>
      </c>
      <c r="AN29">
        <v>5.6240785768270303E-2</v>
      </c>
      <c r="AO29">
        <v>66.949303613737698</v>
      </c>
      <c r="AP29">
        <f t="shared" si="26"/>
        <v>0.54293692763662438</v>
      </c>
      <c r="AQ29">
        <v>15.938160166301399</v>
      </c>
      <c r="AR29">
        <v>16.257520606060599</v>
      </c>
      <c r="AS29">
        <v>1.6943688556318501E-4</v>
      </c>
      <c r="AT29">
        <v>77.4659528353356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53924.40475991078</v>
      </c>
      <c r="AZ29" t="s">
        <v>439</v>
      </c>
      <c r="BA29">
        <v>10014.1</v>
      </c>
      <c r="BB29">
        <v>225.19399999999999</v>
      </c>
      <c r="BC29">
        <v>1046.96</v>
      </c>
      <c r="BD29">
        <f t="shared" si="30"/>
        <v>0.78490677771834649</v>
      </c>
      <c r="BE29">
        <v>-1.3787935212400999</v>
      </c>
      <c r="BF29" t="s">
        <v>497</v>
      </c>
      <c r="BG29">
        <v>10088.9</v>
      </c>
      <c r="BH29">
        <v>276.72526923076902</v>
      </c>
      <c r="BI29">
        <v>299.563487421964</v>
      </c>
      <c r="BJ29">
        <f t="shared" si="31"/>
        <v>7.6238323928393692E-2</v>
      </c>
      <c r="BK29">
        <v>0.5</v>
      </c>
      <c r="BL29">
        <f t="shared" si="32"/>
        <v>1681.2211500059846</v>
      </c>
      <c r="BM29">
        <f t="shared" si="33"/>
        <v>4.0805651335228017</v>
      </c>
      <c r="BN29">
        <f t="shared" si="34"/>
        <v>64.086741314711404</v>
      </c>
      <c r="BO29">
        <f t="shared" si="35"/>
        <v>3.2472578962877479E-3</v>
      </c>
      <c r="BP29">
        <f t="shared" si="36"/>
        <v>2.4949519683126673</v>
      </c>
      <c r="BQ29">
        <f t="shared" si="37"/>
        <v>146.54892252161522</v>
      </c>
      <c r="BR29" t="s">
        <v>441</v>
      </c>
      <c r="BS29">
        <v>0</v>
      </c>
      <c r="BT29">
        <f t="shared" si="38"/>
        <v>146.54892252161522</v>
      </c>
      <c r="BU29">
        <f t="shared" si="39"/>
        <v>0.51079177311356716</v>
      </c>
      <c r="BV29">
        <f t="shared" si="40"/>
        <v>0.14925519153074379</v>
      </c>
      <c r="BW29">
        <f t="shared" si="41"/>
        <v>0.83006143668415477</v>
      </c>
      <c r="BX29">
        <f t="shared" si="42"/>
        <v>0.30709124108404207</v>
      </c>
      <c r="BY29">
        <f t="shared" si="43"/>
        <v>0.90950040836203483</v>
      </c>
      <c r="BZ29">
        <f t="shared" si="44"/>
        <v>7.9042971248668825E-2</v>
      </c>
      <c r="CA29">
        <f t="shared" si="45"/>
        <v>0.92095702875133112</v>
      </c>
      <c r="CB29">
        <v>343</v>
      </c>
      <c r="CC29">
        <v>290</v>
      </c>
      <c r="CD29">
        <v>294.74</v>
      </c>
      <c r="CE29">
        <v>115</v>
      </c>
      <c r="CF29">
        <v>10088.9</v>
      </c>
      <c r="CG29">
        <v>293.7</v>
      </c>
      <c r="CH29">
        <v>1.04</v>
      </c>
      <c r="CI29">
        <v>300</v>
      </c>
      <c r="CJ29">
        <v>24.1</v>
      </c>
      <c r="CK29">
        <v>299.563487421964</v>
      </c>
      <c r="CL29">
        <v>1.0781494304583299</v>
      </c>
      <c r="CM29">
        <v>-5.9132968287781704</v>
      </c>
      <c r="CN29">
        <v>0.97070762648785702</v>
      </c>
      <c r="CO29">
        <v>0.56995374677649302</v>
      </c>
      <c r="CP29">
        <v>-6.6936905450500602E-3</v>
      </c>
      <c r="CQ29">
        <v>290</v>
      </c>
      <c r="CR29">
        <v>293.77999999999997</v>
      </c>
      <c r="CS29">
        <v>675</v>
      </c>
      <c r="CT29">
        <v>10059.299999999999</v>
      </c>
      <c r="CU29">
        <v>293.69</v>
      </c>
      <c r="CV29">
        <v>0.09</v>
      </c>
      <c r="DJ29">
        <f t="shared" si="46"/>
        <v>2000.0287499999999</v>
      </c>
      <c r="DK29">
        <f t="shared" si="47"/>
        <v>1681.2211500059846</v>
      </c>
      <c r="DL29">
        <f t="shared" si="48"/>
        <v>0.84059849139967846</v>
      </c>
      <c r="DM29">
        <f t="shared" si="49"/>
        <v>0.16075508840137964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1687297807.5999999</v>
      </c>
      <c r="DT29">
        <v>396.7385625</v>
      </c>
      <c r="DU29">
        <v>400.1688125</v>
      </c>
      <c r="DV29">
        <v>16.177118750000002</v>
      </c>
      <c r="DW29">
        <v>15.9249875</v>
      </c>
      <c r="DX29">
        <v>397.12456250000002</v>
      </c>
      <c r="DY29">
        <v>16.03911875</v>
      </c>
      <c r="DZ29">
        <v>500.05143750000002</v>
      </c>
      <c r="EA29">
        <v>101.3724375</v>
      </c>
      <c r="EB29">
        <v>9.99638625E-2</v>
      </c>
      <c r="EC29">
        <v>25.215756249999998</v>
      </c>
      <c r="ED29">
        <v>25.615256250000002</v>
      </c>
      <c r="EE29">
        <v>999.9</v>
      </c>
      <c r="EF29">
        <v>0</v>
      </c>
      <c r="EG29">
        <v>0</v>
      </c>
      <c r="EH29">
        <v>10000.158125</v>
      </c>
      <c r="EI29">
        <v>0</v>
      </c>
      <c r="EJ29">
        <v>0.221023</v>
      </c>
      <c r="EK29">
        <v>-3.4796399999999998</v>
      </c>
      <c r="EL29">
        <v>403.23343749999998</v>
      </c>
      <c r="EM29">
        <v>406.64449999999999</v>
      </c>
      <c r="EN29">
        <v>0.30477837499999999</v>
      </c>
      <c r="EO29">
        <v>400.1688125</v>
      </c>
      <c r="EP29">
        <v>15.9249875</v>
      </c>
      <c r="EQ29">
        <v>1.645248125</v>
      </c>
      <c r="ER29">
        <v>1.6143518750000001</v>
      </c>
      <c r="ES29">
        <v>14.389262499999999</v>
      </c>
      <c r="ET29">
        <v>14.09646875</v>
      </c>
      <c r="EU29">
        <v>2000.0287499999999</v>
      </c>
      <c r="EV29">
        <v>0.98000137499999995</v>
      </c>
      <c r="EW29">
        <v>1.9998499999999999E-2</v>
      </c>
      <c r="EX29">
        <v>0</v>
      </c>
      <c r="EY29">
        <v>276.7591875</v>
      </c>
      <c r="EZ29">
        <v>4.9999900000000004</v>
      </c>
      <c r="FA29">
        <v>5674.1437500000002</v>
      </c>
      <c r="FB29">
        <v>17494.581249999999</v>
      </c>
      <c r="FC29">
        <v>38.933124999999997</v>
      </c>
      <c r="FD29">
        <v>39.065937499999997</v>
      </c>
      <c r="FE29">
        <v>39.3395625</v>
      </c>
      <c r="FF29">
        <v>38.355312499999997</v>
      </c>
      <c r="FG29">
        <v>40.875</v>
      </c>
      <c r="FH29">
        <v>1955.1287500000001</v>
      </c>
      <c r="FI29">
        <v>39.9</v>
      </c>
      <c r="FJ29">
        <v>0</v>
      </c>
      <c r="FK29">
        <v>2138.8999998569502</v>
      </c>
      <c r="FL29">
        <v>0</v>
      </c>
      <c r="FM29">
        <v>276.72526923076902</v>
      </c>
      <c r="FN29">
        <v>-1.6576068248289</v>
      </c>
      <c r="FO29">
        <v>-43.970598220584101</v>
      </c>
      <c r="FP29">
        <v>5673.77</v>
      </c>
      <c r="FQ29">
        <v>15</v>
      </c>
      <c r="FR29">
        <v>1687297841.0999999</v>
      </c>
      <c r="FS29" t="s">
        <v>498</v>
      </c>
      <c r="FT29">
        <v>1687297839.0999999</v>
      </c>
      <c r="FU29">
        <v>1687297841.0999999</v>
      </c>
      <c r="FV29">
        <v>13</v>
      </c>
      <c r="FW29">
        <v>5.1999999999999998E-2</v>
      </c>
      <c r="FX29">
        <v>-4.0000000000000001E-3</v>
      </c>
      <c r="FY29">
        <v>-0.38600000000000001</v>
      </c>
      <c r="FZ29">
        <v>0.13800000000000001</v>
      </c>
      <c r="GA29">
        <v>403</v>
      </c>
      <c r="GB29">
        <v>14</v>
      </c>
      <c r="GC29">
        <v>0.53</v>
      </c>
      <c r="GD29">
        <v>0.27</v>
      </c>
      <c r="GE29">
        <v>-4.3442766666666701</v>
      </c>
      <c r="GF29">
        <v>13.084420519480499</v>
      </c>
      <c r="GG29">
        <v>1.4143013881547699</v>
      </c>
      <c r="GH29">
        <v>0</v>
      </c>
      <c r="GI29">
        <v>276.849088235294</v>
      </c>
      <c r="GJ29">
        <v>-1.8116883079458601</v>
      </c>
      <c r="GK29">
        <v>0.271367708821451</v>
      </c>
      <c r="GL29">
        <v>0</v>
      </c>
      <c r="GM29">
        <v>0.29386338095238101</v>
      </c>
      <c r="GN29">
        <v>0.13768433766233801</v>
      </c>
      <c r="GO29">
        <v>1.6634896603157201E-2</v>
      </c>
      <c r="GP29">
        <v>0</v>
      </c>
      <c r="GQ29">
        <v>0</v>
      </c>
      <c r="GR29">
        <v>3</v>
      </c>
      <c r="GS29" t="s">
        <v>474</v>
      </c>
      <c r="GT29">
        <v>2.95384</v>
      </c>
      <c r="GU29">
        <v>2.7107999999999999</v>
      </c>
      <c r="GV29">
        <v>0.10600900000000001</v>
      </c>
      <c r="GW29">
        <v>0.10618</v>
      </c>
      <c r="GX29">
        <v>8.8688600000000006E-2</v>
      </c>
      <c r="GY29">
        <v>8.7783200000000006E-2</v>
      </c>
      <c r="GZ29">
        <v>27953.9</v>
      </c>
      <c r="HA29">
        <v>32258.7</v>
      </c>
      <c r="HB29">
        <v>31151.9</v>
      </c>
      <c r="HC29">
        <v>34744.9</v>
      </c>
      <c r="HD29">
        <v>38699.599999999999</v>
      </c>
      <c r="HE29">
        <v>39239.300000000003</v>
      </c>
      <c r="HF29">
        <v>42825.1</v>
      </c>
      <c r="HG29">
        <v>43083.6</v>
      </c>
      <c r="HH29">
        <v>2.10975</v>
      </c>
      <c r="HI29">
        <v>2.3041700000000001</v>
      </c>
      <c r="HJ29">
        <v>0.27201700000000001</v>
      </c>
      <c r="HK29">
        <v>0</v>
      </c>
      <c r="HL29">
        <v>21.158999999999999</v>
      </c>
      <c r="HM29">
        <v>999.9</v>
      </c>
      <c r="HN29">
        <v>71.334000000000003</v>
      </c>
      <c r="HO29">
        <v>21.49</v>
      </c>
      <c r="HP29">
        <v>18.099900000000002</v>
      </c>
      <c r="HQ29">
        <v>59.683100000000003</v>
      </c>
      <c r="HR29">
        <v>18.305299999999999</v>
      </c>
      <c r="HS29">
        <v>1</v>
      </c>
      <c r="HT29">
        <v>-0.48086899999999999</v>
      </c>
      <c r="HU29">
        <v>-2.0654400000000002</v>
      </c>
      <c r="HV29">
        <v>20.276399999999999</v>
      </c>
      <c r="HW29">
        <v>5.2454400000000003</v>
      </c>
      <c r="HX29">
        <v>11.986000000000001</v>
      </c>
      <c r="HY29">
        <v>4.9724000000000004</v>
      </c>
      <c r="HZ29">
        <v>3.2969499999999998</v>
      </c>
      <c r="IA29">
        <v>999.9</v>
      </c>
      <c r="IB29">
        <v>9999</v>
      </c>
      <c r="IC29">
        <v>9999</v>
      </c>
      <c r="ID29">
        <v>9999</v>
      </c>
      <c r="IE29">
        <v>4.9718499999999999</v>
      </c>
      <c r="IF29">
        <v>1.8539099999999999</v>
      </c>
      <c r="IG29">
        <v>1.8549500000000001</v>
      </c>
      <c r="IH29">
        <v>1.85928</v>
      </c>
      <c r="II29">
        <v>1.85364</v>
      </c>
      <c r="IJ29">
        <v>1.85806</v>
      </c>
      <c r="IK29">
        <v>1.8552900000000001</v>
      </c>
      <c r="IL29">
        <v>1.8537999999999999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-0.38600000000000001</v>
      </c>
      <c r="JA29">
        <v>0.13800000000000001</v>
      </c>
      <c r="JB29">
        <v>-0.18109242603565401</v>
      </c>
      <c r="JC29">
        <v>-6.8838208586326796E-4</v>
      </c>
      <c r="JD29">
        <v>1.2146953680521199E-7</v>
      </c>
      <c r="JE29">
        <v>-3.3979593155360199E-13</v>
      </c>
      <c r="JF29">
        <v>4.9479851125696299E-2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35.4</v>
      </c>
      <c r="JO29">
        <v>35.4</v>
      </c>
      <c r="JP29">
        <v>0.90942400000000001</v>
      </c>
      <c r="JQ29">
        <v>2.3547400000000001</v>
      </c>
      <c r="JR29">
        <v>1.5966800000000001</v>
      </c>
      <c r="JS29">
        <v>2.34863</v>
      </c>
      <c r="JT29">
        <v>1.5905800000000001</v>
      </c>
      <c r="JU29">
        <v>2.47681</v>
      </c>
      <c r="JV29">
        <v>26.830200000000001</v>
      </c>
      <c r="JW29">
        <v>12.984999999999999</v>
      </c>
      <c r="JX29">
        <v>18</v>
      </c>
      <c r="JY29">
        <v>494.18799999999999</v>
      </c>
      <c r="JZ29">
        <v>606.78200000000004</v>
      </c>
      <c r="KA29">
        <v>25.0002</v>
      </c>
      <c r="KB29">
        <v>20.868500000000001</v>
      </c>
      <c r="KC29">
        <v>29.9999</v>
      </c>
      <c r="KD29">
        <v>20.809200000000001</v>
      </c>
      <c r="KE29">
        <v>20.778500000000001</v>
      </c>
      <c r="KF29">
        <v>18.235299999999999</v>
      </c>
      <c r="KG29">
        <v>44.6768</v>
      </c>
      <c r="KH29">
        <v>100</v>
      </c>
      <c r="KI29">
        <v>25</v>
      </c>
      <c r="KJ29">
        <v>400</v>
      </c>
      <c r="KK29">
        <v>14.470700000000001</v>
      </c>
      <c r="KL29">
        <v>101.40900000000001</v>
      </c>
      <c r="KM29">
        <v>101.25</v>
      </c>
    </row>
    <row r="30" spans="1:299" x14ac:dyDescent="0.2">
      <c r="A30">
        <v>14</v>
      </c>
      <c r="B30">
        <v>1687299423</v>
      </c>
      <c r="C30">
        <v>23072.9000000954</v>
      </c>
      <c r="D30" t="s">
        <v>499</v>
      </c>
      <c r="E30" t="s">
        <v>500</v>
      </c>
      <c r="F30">
        <v>30</v>
      </c>
      <c r="G30" s="1">
        <v>17.100000000000001</v>
      </c>
      <c r="H30" t="s">
        <v>450</v>
      </c>
      <c r="I30" s="1">
        <v>90</v>
      </c>
      <c r="J30" s="1">
        <v>190</v>
      </c>
      <c r="K30">
        <v>1687299415</v>
      </c>
      <c r="L30">
        <f t="shared" si="0"/>
        <v>2.2583906990811386E-4</v>
      </c>
      <c r="M30">
        <f t="shared" si="1"/>
        <v>0.22583906990811387</v>
      </c>
      <c r="N30">
        <f t="shared" si="2"/>
        <v>0.94238670456047358</v>
      </c>
      <c r="O30">
        <f t="shared" si="3"/>
        <v>398.31633333333298</v>
      </c>
      <c r="P30">
        <f t="shared" si="4"/>
        <v>266.6615558226103</v>
      </c>
      <c r="Q30">
        <f t="shared" si="5"/>
        <v>27.068211336002925</v>
      </c>
      <c r="R30">
        <f t="shared" si="6"/>
        <v>40.432189994498863</v>
      </c>
      <c r="S30">
        <f t="shared" si="7"/>
        <v>1.2384333408314118E-2</v>
      </c>
      <c r="T30">
        <f t="shared" si="8"/>
        <v>3.8426133836801819</v>
      </c>
      <c r="U30">
        <f t="shared" si="9"/>
        <v>1.2362202096619011E-2</v>
      </c>
      <c r="V30">
        <f t="shared" si="10"/>
        <v>7.7283613841952984E-3</v>
      </c>
      <c r="W30">
        <f t="shared" si="11"/>
        <v>321.5090396115516</v>
      </c>
      <c r="X30">
        <f t="shared" si="12"/>
        <v>27.346895545551362</v>
      </c>
      <c r="Y30">
        <f t="shared" si="13"/>
        <v>26.531406666666701</v>
      </c>
      <c r="Z30">
        <f t="shared" si="14"/>
        <v>3.4818306105416985</v>
      </c>
      <c r="AA30">
        <f t="shared" si="15"/>
        <v>49.855901252763331</v>
      </c>
      <c r="AB30">
        <f t="shared" si="16"/>
        <v>1.6745345804056502</v>
      </c>
      <c r="AC30">
        <f t="shared" si="17"/>
        <v>3.3587489912497306</v>
      </c>
      <c r="AD30">
        <f t="shared" si="18"/>
        <v>1.8072960301360483</v>
      </c>
      <c r="AE30">
        <f t="shared" si="19"/>
        <v>-9.9595029829478214</v>
      </c>
      <c r="AF30">
        <f t="shared" si="20"/>
        <v>-126.21196951270608</v>
      </c>
      <c r="AG30">
        <f t="shared" si="21"/>
        <v>-7.0337498214690362</v>
      </c>
      <c r="AH30">
        <f t="shared" si="22"/>
        <v>178.30381729442868</v>
      </c>
      <c r="AI30">
        <f t="shared" si="23"/>
        <v>2.9656475031630074</v>
      </c>
      <c r="AJ30">
        <f t="shared" si="24"/>
        <v>0.2308122435563128</v>
      </c>
      <c r="AK30">
        <f t="shared" si="25"/>
        <v>0.94238670456047358</v>
      </c>
      <c r="AL30">
        <v>407.93415215246</v>
      </c>
      <c r="AM30">
        <v>405.90972121212099</v>
      </c>
      <c r="AN30">
        <v>0.26547695320536302</v>
      </c>
      <c r="AO30">
        <v>66.953925607242695</v>
      </c>
      <c r="AP30">
        <f t="shared" si="26"/>
        <v>0.22583906990811387</v>
      </c>
      <c r="AQ30">
        <v>16.355924437257698</v>
      </c>
      <c r="AR30">
        <v>16.489247272727301</v>
      </c>
      <c r="AS30">
        <v>-1.1001111471105401E-5</v>
      </c>
      <c r="AT30">
        <v>77.464230414364906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53804.133339810687</v>
      </c>
      <c r="AZ30" t="s">
        <v>439</v>
      </c>
      <c r="BA30">
        <v>10014.1</v>
      </c>
      <c r="BB30">
        <v>225.19399999999999</v>
      </c>
      <c r="BC30">
        <v>1046.96</v>
      </c>
      <c r="BD30">
        <f t="shared" si="30"/>
        <v>0.78490677771834649</v>
      </c>
      <c r="BE30">
        <v>-1.3787935212400999</v>
      </c>
      <c r="BF30" t="s">
        <v>501</v>
      </c>
      <c r="BG30">
        <v>10068.200000000001</v>
      </c>
      <c r="BH30">
        <v>257.60646153846199</v>
      </c>
      <c r="BI30">
        <v>276.13028105904601</v>
      </c>
      <c r="BJ30">
        <f t="shared" si="31"/>
        <v>6.7083622446402424E-2</v>
      </c>
      <c r="BK30">
        <v>0.5</v>
      </c>
      <c r="BL30">
        <f t="shared" si="32"/>
        <v>1681.1908400059876</v>
      </c>
      <c r="BM30">
        <f t="shared" si="33"/>
        <v>0.94238670456047358</v>
      </c>
      <c r="BN30">
        <f t="shared" si="34"/>
        <v>56.390185785655909</v>
      </c>
      <c r="BO30">
        <f t="shared" si="35"/>
        <v>1.3806762269727251E-3</v>
      </c>
      <c r="BP30">
        <f t="shared" si="36"/>
        <v>2.7915436003055549</v>
      </c>
      <c r="BQ30">
        <f t="shared" si="37"/>
        <v>140.70737007988384</v>
      </c>
      <c r="BR30" t="s">
        <v>441</v>
      </c>
      <c r="BS30">
        <v>0</v>
      </c>
      <c r="BT30">
        <f t="shared" si="38"/>
        <v>140.70737007988384</v>
      </c>
      <c r="BU30">
        <f t="shared" si="39"/>
        <v>0.49043122130529448</v>
      </c>
      <c r="BV30">
        <f t="shared" si="40"/>
        <v>0.13678497520581528</v>
      </c>
      <c r="BW30">
        <f t="shared" si="41"/>
        <v>0.85056825601587571</v>
      </c>
      <c r="BX30">
        <f t="shared" si="42"/>
        <v>0.36366650912560666</v>
      </c>
      <c r="BY30">
        <f t="shared" si="43"/>
        <v>0.9380160762807831</v>
      </c>
      <c r="BZ30">
        <f t="shared" si="44"/>
        <v>7.4713398152781829E-2</v>
      </c>
      <c r="CA30">
        <f t="shared" si="45"/>
        <v>0.92528660184721812</v>
      </c>
      <c r="CB30">
        <v>344</v>
      </c>
      <c r="CC30">
        <v>290</v>
      </c>
      <c r="CD30">
        <v>270.67</v>
      </c>
      <c r="CE30">
        <v>165</v>
      </c>
      <c r="CF30">
        <v>10068.200000000001</v>
      </c>
      <c r="CG30">
        <v>270.14</v>
      </c>
      <c r="CH30">
        <v>0.53</v>
      </c>
      <c r="CI30">
        <v>300</v>
      </c>
      <c r="CJ30">
        <v>24.1</v>
      </c>
      <c r="CK30">
        <v>276.13028105904601</v>
      </c>
      <c r="CL30">
        <v>1.06576048419356</v>
      </c>
      <c r="CM30">
        <v>-6.0317797013507599</v>
      </c>
      <c r="CN30">
        <v>0.95810042529857897</v>
      </c>
      <c r="CO30">
        <v>0.586007580848942</v>
      </c>
      <c r="CP30">
        <v>-6.6847866518353798E-3</v>
      </c>
      <c r="CQ30">
        <v>290</v>
      </c>
      <c r="CR30">
        <v>270.24</v>
      </c>
      <c r="CS30">
        <v>885</v>
      </c>
      <c r="CT30">
        <v>10036.5</v>
      </c>
      <c r="CU30">
        <v>270.12</v>
      </c>
      <c r="CV30">
        <v>0.12</v>
      </c>
      <c r="DJ30">
        <f t="shared" si="46"/>
        <v>1999.9926666666699</v>
      </c>
      <c r="DK30">
        <f t="shared" si="47"/>
        <v>1681.1908400059876</v>
      </c>
      <c r="DL30">
        <f t="shared" si="48"/>
        <v>0.84059850219750054</v>
      </c>
      <c r="DM30">
        <f t="shared" si="49"/>
        <v>0.16075510924117609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1687299415</v>
      </c>
      <c r="DT30">
        <v>398.31633333333298</v>
      </c>
      <c r="DU30">
        <v>400.15066666666701</v>
      </c>
      <c r="DV30">
        <v>16.49662</v>
      </c>
      <c r="DW30">
        <v>16.360433333333301</v>
      </c>
      <c r="DX30">
        <v>398.76933333333301</v>
      </c>
      <c r="DY30">
        <v>16.305620000000001</v>
      </c>
      <c r="DZ30">
        <v>500.05913333333302</v>
      </c>
      <c r="EA30">
        <v>101.40779999999999</v>
      </c>
      <c r="EB30">
        <v>9.9937973333333305E-2</v>
      </c>
      <c r="EC30">
        <v>25.922166666666701</v>
      </c>
      <c r="ED30">
        <v>26.531406666666701</v>
      </c>
      <c r="EE30">
        <v>999.9</v>
      </c>
      <c r="EF30">
        <v>0</v>
      </c>
      <c r="EG30">
        <v>0</v>
      </c>
      <c r="EH30">
        <v>9997.91</v>
      </c>
      <c r="EI30">
        <v>0</v>
      </c>
      <c r="EJ30">
        <v>0.221023</v>
      </c>
      <c r="EK30">
        <v>-1.7656635333333299</v>
      </c>
      <c r="EL30">
        <v>405.06773333333302</v>
      </c>
      <c r="EM30">
        <v>406.80619999999999</v>
      </c>
      <c r="EN30">
        <v>0.13765659999999999</v>
      </c>
      <c r="EO30">
        <v>400.15066666666701</v>
      </c>
      <c r="EP30">
        <v>16.360433333333301</v>
      </c>
      <c r="EQ30">
        <v>1.67303333333333</v>
      </c>
      <c r="ER30">
        <v>1.65907466666667</v>
      </c>
      <c r="ES30">
        <v>14.6484666666667</v>
      </c>
      <c r="ET30">
        <v>14.51872</v>
      </c>
      <c r="EU30">
        <v>1999.9926666666699</v>
      </c>
      <c r="EV30">
        <v>0.97999773333333295</v>
      </c>
      <c r="EW30">
        <v>2.0001926666666701E-2</v>
      </c>
      <c r="EX30">
        <v>0</v>
      </c>
      <c r="EY30">
        <v>257.56586666666698</v>
      </c>
      <c r="EZ30">
        <v>4.9999900000000004</v>
      </c>
      <c r="FA30">
        <v>5308.7526666666699</v>
      </c>
      <c r="FB30">
        <v>17494.22</v>
      </c>
      <c r="FC30">
        <v>40.125</v>
      </c>
      <c r="FD30">
        <v>40.4664</v>
      </c>
      <c r="FE30">
        <v>40.561999999999998</v>
      </c>
      <c r="FF30">
        <v>39.811999999999998</v>
      </c>
      <c r="FG30">
        <v>42.125</v>
      </c>
      <c r="FH30">
        <v>1955.0926666666701</v>
      </c>
      <c r="FI30">
        <v>39.9</v>
      </c>
      <c r="FJ30">
        <v>0</v>
      </c>
      <c r="FK30">
        <v>1604.89999985695</v>
      </c>
      <c r="FL30">
        <v>0</v>
      </c>
      <c r="FM30">
        <v>257.60646153846199</v>
      </c>
      <c r="FN30">
        <v>0.41647864079500302</v>
      </c>
      <c r="FO30">
        <v>-6.3429059754801296</v>
      </c>
      <c r="FP30">
        <v>5308.6488461538502</v>
      </c>
      <c r="FQ30">
        <v>15</v>
      </c>
      <c r="FR30">
        <v>1687299445</v>
      </c>
      <c r="FS30" t="s">
        <v>502</v>
      </c>
      <c r="FT30">
        <v>1687299445</v>
      </c>
      <c r="FU30">
        <v>1687299442</v>
      </c>
      <c r="FV30">
        <v>14</v>
      </c>
      <c r="FW30">
        <v>-7.0000000000000007E-2</v>
      </c>
      <c r="FX30">
        <v>0</v>
      </c>
      <c r="FY30">
        <v>-0.45300000000000001</v>
      </c>
      <c r="FZ30">
        <v>0.191</v>
      </c>
      <c r="GA30">
        <v>396</v>
      </c>
      <c r="GB30">
        <v>16</v>
      </c>
      <c r="GC30">
        <v>0.31</v>
      </c>
      <c r="GD30">
        <v>0.15</v>
      </c>
      <c r="GE30">
        <v>-1.0580749523809501</v>
      </c>
      <c r="GF30">
        <v>-15.9305871428571</v>
      </c>
      <c r="GG30">
        <v>1.8545590758349899</v>
      </c>
      <c r="GH30">
        <v>0</v>
      </c>
      <c r="GI30">
        <v>257.66758823529398</v>
      </c>
      <c r="GJ30">
        <v>-0.58988540630249697</v>
      </c>
      <c r="GK30">
        <v>0.19733952790395401</v>
      </c>
      <c r="GL30">
        <v>1</v>
      </c>
      <c r="GM30">
        <v>0.13661528571428599</v>
      </c>
      <c r="GN30">
        <v>5.3569870129870001E-3</v>
      </c>
      <c r="GO30">
        <v>3.6649708521267698E-3</v>
      </c>
      <c r="GP30">
        <v>1</v>
      </c>
      <c r="GQ30">
        <v>2</v>
      </c>
      <c r="GR30">
        <v>3</v>
      </c>
      <c r="GS30" t="s">
        <v>444</v>
      </c>
      <c r="GT30">
        <v>2.9529299999999998</v>
      </c>
      <c r="GU30">
        <v>2.7110300000000001</v>
      </c>
      <c r="GV30">
        <v>0.10632900000000001</v>
      </c>
      <c r="GW30">
        <v>0.10653</v>
      </c>
      <c r="GX30">
        <v>8.9469199999999999E-2</v>
      </c>
      <c r="GY30">
        <v>8.9801400000000003E-2</v>
      </c>
      <c r="GZ30">
        <v>27902.799999999999</v>
      </c>
      <c r="HA30">
        <v>32195.4</v>
      </c>
      <c r="HB30">
        <v>31110.6</v>
      </c>
      <c r="HC30">
        <v>34695.300000000003</v>
      </c>
      <c r="HD30">
        <v>38615.599999999999</v>
      </c>
      <c r="HE30">
        <v>39098.1</v>
      </c>
      <c r="HF30">
        <v>42769.599999999999</v>
      </c>
      <c r="HG30">
        <v>43024.4</v>
      </c>
      <c r="HH30">
        <v>2.0959699999999999</v>
      </c>
      <c r="HI30">
        <v>2.2910499999999998</v>
      </c>
      <c r="HJ30">
        <v>0.248589</v>
      </c>
      <c r="HK30">
        <v>0</v>
      </c>
      <c r="HL30">
        <v>22.424199999999999</v>
      </c>
      <c r="HM30">
        <v>999.9</v>
      </c>
      <c r="HN30">
        <v>70.998999999999995</v>
      </c>
      <c r="HO30">
        <v>21.983000000000001</v>
      </c>
      <c r="HP30">
        <v>18.558900000000001</v>
      </c>
      <c r="HQ30">
        <v>60.473100000000002</v>
      </c>
      <c r="HR30">
        <v>18.697900000000001</v>
      </c>
      <c r="HS30">
        <v>1</v>
      </c>
      <c r="HT30">
        <v>-0.41934399999999999</v>
      </c>
      <c r="HU30">
        <v>-1.6551</v>
      </c>
      <c r="HV30">
        <v>20.281500000000001</v>
      </c>
      <c r="HW30">
        <v>5.2458900000000002</v>
      </c>
      <c r="HX30">
        <v>11.986000000000001</v>
      </c>
      <c r="HY30">
        <v>4.9730999999999996</v>
      </c>
      <c r="HZ30">
        <v>3.2970999999999999</v>
      </c>
      <c r="IA30">
        <v>999.9</v>
      </c>
      <c r="IB30">
        <v>9999</v>
      </c>
      <c r="IC30">
        <v>9999</v>
      </c>
      <c r="ID30">
        <v>9999</v>
      </c>
      <c r="IE30">
        <v>4.9719300000000004</v>
      </c>
      <c r="IF30">
        <v>1.8539399999999999</v>
      </c>
      <c r="IG30">
        <v>1.85501</v>
      </c>
      <c r="IH30">
        <v>1.85928</v>
      </c>
      <c r="II30">
        <v>1.85364</v>
      </c>
      <c r="IJ30">
        <v>1.8581000000000001</v>
      </c>
      <c r="IK30">
        <v>1.8553200000000001</v>
      </c>
      <c r="IL30">
        <v>1.8539300000000001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-0.45300000000000001</v>
      </c>
      <c r="JA30">
        <v>0.191</v>
      </c>
      <c r="JB30">
        <v>-0.129167443906851</v>
      </c>
      <c r="JC30">
        <v>-6.8838208586326796E-4</v>
      </c>
      <c r="JD30">
        <v>1.2146953680521199E-7</v>
      </c>
      <c r="JE30">
        <v>-3.3979593155360199E-13</v>
      </c>
      <c r="JF30">
        <v>4.5087480619963802E-2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26.4</v>
      </c>
      <c r="JO30">
        <v>26.4</v>
      </c>
      <c r="JP30">
        <v>0.89721700000000004</v>
      </c>
      <c r="JQ30">
        <v>2.36206</v>
      </c>
      <c r="JR30">
        <v>1.5966800000000001</v>
      </c>
      <c r="JS30">
        <v>2.34497</v>
      </c>
      <c r="JT30">
        <v>1.5905800000000001</v>
      </c>
      <c r="JU30">
        <v>2.4597199999999999</v>
      </c>
      <c r="JV30">
        <v>27.578499999999998</v>
      </c>
      <c r="JW30">
        <v>15.716900000000001</v>
      </c>
      <c r="JX30">
        <v>18</v>
      </c>
      <c r="JY30">
        <v>493.78</v>
      </c>
      <c r="JZ30">
        <v>606.99300000000005</v>
      </c>
      <c r="KA30">
        <v>24.998999999999999</v>
      </c>
      <c r="KB30">
        <v>21.736000000000001</v>
      </c>
      <c r="KC30">
        <v>30.0001</v>
      </c>
      <c r="KD30">
        <v>21.610299999999999</v>
      </c>
      <c r="KE30">
        <v>21.57</v>
      </c>
      <c r="KF30">
        <v>18.006499999999999</v>
      </c>
      <c r="KG30">
        <v>12.6418</v>
      </c>
      <c r="KH30">
        <v>100</v>
      </c>
      <c r="KI30">
        <v>25</v>
      </c>
      <c r="KJ30">
        <v>400</v>
      </c>
      <c r="KK30">
        <v>16.489100000000001</v>
      </c>
      <c r="KL30">
        <v>101.276</v>
      </c>
      <c r="KM30">
        <v>101.108</v>
      </c>
    </row>
    <row r="31" spans="1:299" x14ac:dyDescent="0.2">
      <c r="A31">
        <v>15</v>
      </c>
      <c r="B31">
        <v>1687301449.0999999</v>
      </c>
      <c r="C31">
        <v>25099</v>
      </c>
      <c r="D31" t="s">
        <v>503</v>
      </c>
      <c r="E31" t="s">
        <v>504</v>
      </c>
      <c r="F31">
        <v>30</v>
      </c>
      <c r="G31" s="1">
        <v>15.3</v>
      </c>
      <c r="H31" t="s">
        <v>438</v>
      </c>
      <c r="I31" s="1">
        <v>140</v>
      </c>
      <c r="J31" s="1">
        <v>190</v>
      </c>
      <c r="K31">
        <v>1687301441.0999999</v>
      </c>
      <c r="L31">
        <f t="shared" si="0"/>
        <v>1.2116622966129649E-3</v>
      </c>
      <c r="M31">
        <f t="shared" si="1"/>
        <v>1.2116622966129649</v>
      </c>
      <c r="N31">
        <f t="shared" si="2"/>
        <v>7.4217980386654645</v>
      </c>
      <c r="O31">
        <f t="shared" si="3"/>
        <v>398.34306666666703</v>
      </c>
      <c r="P31">
        <f t="shared" si="4"/>
        <v>222.52467082204197</v>
      </c>
      <c r="Q31">
        <f t="shared" si="5"/>
        <v>22.587163468141451</v>
      </c>
      <c r="R31">
        <f t="shared" si="6"/>
        <v>40.433449154032147</v>
      </c>
      <c r="S31">
        <f t="shared" si="7"/>
        <v>7.1591992702195462E-2</v>
      </c>
      <c r="T31">
        <f t="shared" si="8"/>
        <v>3.8430498626071548</v>
      </c>
      <c r="U31">
        <f t="shared" si="9"/>
        <v>7.0859242975480477E-2</v>
      </c>
      <c r="V31">
        <f t="shared" si="10"/>
        <v>4.4352236383193494E-2</v>
      </c>
      <c r="W31">
        <f t="shared" si="11"/>
        <v>321.50876741155349</v>
      </c>
      <c r="X31">
        <f t="shared" si="12"/>
        <v>26.676068964965715</v>
      </c>
      <c r="Y31">
        <f t="shared" si="13"/>
        <v>25.719380000000001</v>
      </c>
      <c r="Z31">
        <f t="shared" si="14"/>
        <v>3.31863281843692</v>
      </c>
      <c r="AA31">
        <f t="shared" si="15"/>
        <v>49.762173407340562</v>
      </c>
      <c r="AB31">
        <f t="shared" si="16"/>
        <v>1.6252259164039846</v>
      </c>
      <c r="AC31">
        <f t="shared" si="17"/>
        <v>3.2659866021130073</v>
      </c>
      <c r="AD31">
        <f t="shared" si="18"/>
        <v>1.6934069020329354</v>
      </c>
      <c r="AE31">
        <f t="shared" si="19"/>
        <v>-53.434307280631756</v>
      </c>
      <c r="AF31">
        <f t="shared" si="20"/>
        <v>-55.816044229561243</v>
      </c>
      <c r="AG31">
        <f t="shared" si="21"/>
        <v>-3.0902733280331236</v>
      </c>
      <c r="AH31">
        <f t="shared" si="22"/>
        <v>209.1681425733274</v>
      </c>
      <c r="AI31">
        <f t="shared" si="23"/>
        <v>4.8908551462813401</v>
      </c>
      <c r="AJ31">
        <f t="shared" si="24"/>
        <v>1.1664686567401139</v>
      </c>
      <c r="AK31">
        <f t="shared" si="25"/>
        <v>7.4217980386654645</v>
      </c>
      <c r="AL31">
        <v>402.644925150186</v>
      </c>
      <c r="AM31">
        <v>403.60792727272701</v>
      </c>
      <c r="AN31">
        <v>-1.0017133020555</v>
      </c>
      <c r="AO31">
        <v>67.033078129404302</v>
      </c>
      <c r="AP31">
        <f t="shared" si="26"/>
        <v>1.2116622966129649</v>
      </c>
      <c r="AQ31">
        <v>15.341300674780999</v>
      </c>
      <c r="AR31">
        <v>16.05584</v>
      </c>
      <c r="AS31">
        <v>1.0630534426575E-4</v>
      </c>
      <c r="AT31">
        <v>77.493123056611097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53897.690680510321</v>
      </c>
      <c r="AZ31" t="s">
        <v>439</v>
      </c>
      <c r="BA31">
        <v>10014.1</v>
      </c>
      <c r="BB31">
        <v>225.19399999999999</v>
      </c>
      <c r="BC31">
        <v>1046.96</v>
      </c>
      <c r="BD31">
        <f t="shared" si="30"/>
        <v>0.78490677771834649</v>
      </c>
      <c r="BE31">
        <v>-1.3787935212400999</v>
      </c>
      <c r="BF31" t="s">
        <v>505</v>
      </c>
      <c r="BG31">
        <v>10095.200000000001</v>
      </c>
      <c r="BH31">
        <v>325.946153846154</v>
      </c>
      <c r="BI31">
        <v>351.89878666614698</v>
      </c>
      <c r="BJ31">
        <f t="shared" si="31"/>
        <v>7.3750276509520152E-2</v>
      </c>
      <c r="BK31">
        <v>0.5</v>
      </c>
      <c r="BL31">
        <f t="shared" si="32"/>
        <v>1681.1866600059839</v>
      </c>
      <c r="BM31">
        <f t="shared" si="33"/>
        <v>7.4217980386654645</v>
      </c>
      <c r="BN31">
        <f t="shared" si="34"/>
        <v>61.993990519778976</v>
      </c>
      <c r="BO31">
        <f t="shared" si="35"/>
        <v>5.2347498164625221E-3</v>
      </c>
      <c r="BP31">
        <f t="shared" si="36"/>
        <v>1.9751736569449179</v>
      </c>
      <c r="BQ31">
        <f t="shared" si="37"/>
        <v>158.04790572485169</v>
      </c>
      <c r="BR31" t="s">
        <v>441</v>
      </c>
      <c r="BS31">
        <v>0</v>
      </c>
      <c r="BT31">
        <f t="shared" si="38"/>
        <v>158.04790572485169</v>
      </c>
      <c r="BU31">
        <f t="shared" si="39"/>
        <v>0.55087112626280599</v>
      </c>
      <c r="BV31">
        <f t="shared" si="40"/>
        <v>0.13387936487042493</v>
      </c>
      <c r="BW31">
        <f t="shared" si="41"/>
        <v>0.78192345206038805</v>
      </c>
      <c r="BX31">
        <f t="shared" si="42"/>
        <v>0.20482756415805561</v>
      </c>
      <c r="BY31">
        <f t="shared" si="43"/>
        <v>0.84581403140778888</v>
      </c>
      <c r="BZ31">
        <f t="shared" si="44"/>
        <v>6.4916713965985667E-2</v>
      </c>
      <c r="CA31">
        <f t="shared" si="45"/>
        <v>0.93508328603401436</v>
      </c>
      <c r="CB31">
        <v>345</v>
      </c>
      <c r="CC31">
        <v>290</v>
      </c>
      <c r="CD31">
        <v>344.74</v>
      </c>
      <c r="CE31">
        <v>45</v>
      </c>
      <c r="CF31">
        <v>10095.200000000001</v>
      </c>
      <c r="CG31">
        <v>344.17</v>
      </c>
      <c r="CH31">
        <v>0.56999999999999995</v>
      </c>
      <c r="CI31">
        <v>300</v>
      </c>
      <c r="CJ31">
        <v>24.1</v>
      </c>
      <c r="CK31">
        <v>351.89878666614698</v>
      </c>
      <c r="CL31">
        <v>1.4093219476988501</v>
      </c>
      <c r="CM31">
        <v>-7.8006115618163898</v>
      </c>
      <c r="CN31">
        <v>1.2683993360539501</v>
      </c>
      <c r="CO31">
        <v>0.57461076435756198</v>
      </c>
      <c r="CP31">
        <v>-6.6912716351501698E-3</v>
      </c>
      <c r="CQ31">
        <v>290</v>
      </c>
      <c r="CR31">
        <v>344.74</v>
      </c>
      <c r="CS31">
        <v>735</v>
      </c>
      <c r="CT31">
        <v>10053.1</v>
      </c>
      <c r="CU31">
        <v>344.14</v>
      </c>
      <c r="CV31">
        <v>0.6</v>
      </c>
      <c r="DJ31">
        <f t="shared" si="46"/>
        <v>1999.9873333333301</v>
      </c>
      <c r="DK31">
        <f t="shared" si="47"/>
        <v>1681.1866600059839</v>
      </c>
      <c r="DL31">
        <f t="shared" si="48"/>
        <v>0.8405986537944673</v>
      </c>
      <c r="DM31">
        <f t="shared" si="49"/>
        <v>0.1607554018233219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1687301441.0999999</v>
      </c>
      <c r="DT31">
        <v>398.34306666666703</v>
      </c>
      <c r="DU31">
        <v>401.55586666666699</v>
      </c>
      <c r="DV31">
        <v>16.011433333333301</v>
      </c>
      <c r="DW31">
        <v>15.3228666666667</v>
      </c>
      <c r="DX31">
        <v>398.65806666666703</v>
      </c>
      <c r="DY31">
        <v>15.844433333333299</v>
      </c>
      <c r="DZ31">
        <v>500.07873333333299</v>
      </c>
      <c r="EA31">
        <v>101.40413333333299</v>
      </c>
      <c r="EB31">
        <v>9.9953313333333293E-2</v>
      </c>
      <c r="EC31">
        <v>25.44998</v>
      </c>
      <c r="ED31">
        <v>25.719380000000001</v>
      </c>
      <c r="EE31">
        <v>999.9</v>
      </c>
      <c r="EF31">
        <v>0</v>
      </c>
      <c r="EG31">
        <v>0</v>
      </c>
      <c r="EH31">
        <v>9999.9179999999997</v>
      </c>
      <c r="EI31">
        <v>0</v>
      </c>
      <c r="EJ31">
        <v>0.221023</v>
      </c>
      <c r="EK31">
        <v>-3.3519966666666701</v>
      </c>
      <c r="EL31">
        <v>404.68946666666699</v>
      </c>
      <c r="EM31">
        <v>407.804666666667</v>
      </c>
      <c r="EN31">
        <v>0.70349966666666697</v>
      </c>
      <c r="EO31">
        <v>401.55586666666699</v>
      </c>
      <c r="EP31">
        <v>15.3228666666667</v>
      </c>
      <c r="EQ31">
        <v>1.62514</v>
      </c>
      <c r="ER31">
        <v>1.5538019999999999</v>
      </c>
      <c r="ES31">
        <v>14.199246666666699</v>
      </c>
      <c r="ET31">
        <v>13.508100000000001</v>
      </c>
      <c r="EU31">
        <v>1999.9873333333301</v>
      </c>
      <c r="EV31">
        <v>0.97999400000000003</v>
      </c>
      <c r="EW31">
        <v>2.0006400000000001E-2</v>
      </c>
      <c r="EX31">
        <v>0</v>
      </c>
      <c r="EY31">
        <v>325.95179999999999</v>
      </c>
      <c r="EZ31">
        <v>4.9999900000000004</v>
      </c>
      <c r="FA31">
        <v>6565.9880000000003</v>
      </c>
      <c r="FB31">
        <v>17494.18</v>
      </c>
      <c r="FC31">
        <v>38.936999999999998</v>
      </c>
      <c r="FD31">
        <v>38.924599999999998</v>
      </c>
      <c r="FE31">
        <v>39.2582666666667</v>
      </c>
      <c r="FF31">
        <v>38.25</v>
      </c>
      <c r="FG31">
        <v>40.875</v>
      </c>
      <c r="FH31">
        <v>1955.07733333333</v>
      </c>
      <c r="FI31">
        <v>39.909999999999997</v>
      </c>
      <c r="FJ31">
        <v>0</v>
      </c>
      <c r="FK31">
        <v>2024.2999999523199</v>
      </c>
      <c r="FL31">
        <v>0</v>
      </c>
      <c r="FM31">
        <v>325.946153846154</v>
      </c>
      <c r="FN31">
        <v>0.70290597044481995</v>
      </c>
      <c r="FO31">
        <v>10.058803454152599</v>
      </c>
      <c r="FP31">
        <v>6566.0053846153896</v>
      </c>
      <c r="FQ31">
        <v>15</v>
      </c>
      <c r="FR31">
        <v>1687301490.0999999</v>
      </c>
      <c r="FS31" t="s">
        <v>506</v>
      </c>
      <c r="FT31">
        <v>1687301490.0999999</v>
      </c>
      <c r="FU31">
        <v>1687301473.0999999</v>
      </c>
      <c r="FV31">
        <v>15</v>
      </c>
      <c r="FW31">
        <v>0.14699999999999999</v>
      </c>
      <c r="FX31">
        <v>-1E-3</v>
      </c>
      <c r="FY31">
        <v>-0.315</v>
      </c>
      <c r="FZ31">
        <v>0.16700000000000001</v>
      </c>
      <c r="GA31">
        <v>406</v>
      </c>
      <c r="GB31">
        <v>15</v>
      </c>
      <c r="GC31">
        <v>2.14</v>
      </c>
      <c r="GD31">
        <v>0.12</v>
      </c>
      <c r="GE31">
        <v>-3.7455465000000001</v>
      </c>
      <c r="GF31">
        <v>17.786805563909802</v>
      </c>
      <c r="GG31">
        <v>4.5219000533904703</v>
      </c>
      <c r="GH31">
        <v>0</v>
      </c>
      <c r="GI31">
        <v>325.99788235294102</v>
      </c>
      <c r="GJ31">
        <v>-0.55379679381414804</v>
      </c>
      <c r="GK31">
        <v>0.19829742437084399</v>
      </c>
      <c r="GL31">
        <v>1</v>
      </c>
      <c r="GM31">
        <v>0.71038049999999997</v>
      </c>
      <c r="GN31">
        <v>-0.105719187969923</v>
      </c>
      <c r="GO31">
        <v>1.24857419703436E-2</v>
      </c>
      <c r="GP31">
        <v>0</v>
      </c>
      <c r="GQ31">
        <v>1</v>
      </c>
      <c r="GR31">
        <v>3</v>
      </c>
      <c r="GS31" t="s">
        <v>457</v>
      </c>
      <c r="GT31">
        <v>2.9534699999999998</v>
      </c>
      <c r="GU31">
        <v>2.7107800000000002</v>
      </c>
      <c r="GV31">
        <v>0.10568900000000001</v>
      </c>
      <c r="GW31">
        <v>0.10528800000000001</v>
      </c>
      <c r="GX31">
        <v>8.7852799999999995E-2</v>
      </c>
      <c r="GY31">
        <v>8.5812200000000005E-2</v>
      </c>
      <c r="GZ31">
        <v>27940.9</v>
      </c>
      <c r="HA31">
        <v>32266.2</v>
      </c>
      <c r="HB31">
        <v>31128.400000000001</v>
      </c>
      <c r="HC31">
        <v>34720.699999999997</v>
      </c>
      <c r="HD31">
        <v>38707.199999999997</v>
      </c>
      <c r="HE31">
        <v>39298.199999999997</v>
      </c>
      <c r="HF31">
        <v>42793.9</v>
      </c>
      <c r="HG31">
        <v>43055.4</v>
      </c>
      <c r="HH31">
        <v>2.10263</v>
      </c>
      <c r="HI31">
        <v>2.29697</v>
      </c>
      <c r="HJ31">
        <v>0.24468100000000001</v>
      </c>
      <c r="HK31">
        <v>0</v>
      </c>
      <c r="HL31">
        <v>21.712900000000001</v>
      </c>
      <c r="HM31">
        <v>999.9</v>
      </c>
      <c r="HN31">
        <v>71.852999999999994</v>
      </c>
      <c r="HO31">
        <v>21.751999999999999</v>
      </c>
      <c r="HP31">
        <v>18.518999999999998</v>
      </c>
      <c r="HQ31">
        <v>59.549500000000002</v>
      </c>
      <c r="HR31">
        <v>18.088899999999999</v>
      </c>
      <c r="HS31">
        <v>1</v>
      </c>
      <c r="HT31">
        <v>-0.45177800000000001</v>
      </c>
      <c r="HU31">
        <v>-1.8773200000000001</v>
      </c>
      <c r="HV31">
        <v>20.280100000000001</v>
      </c>
      <c r="HW31">
        <v>5.2488900000000003</v>
      </c>
      <c r="HX31">
        <v>11.986000000000001</v>
      </c>
      <c r="HY31">
        <v>4.9734999999999996</v>
      </c>
      <c r="HZ31">
        <v>3.2978000000000001</v>
      </c>
      <c r="IA31">
        <v>999.9</v>
      </c>
      <c r="IB31">
        <v>9999</v>
      </c>
      <c r="IC31">
        <v>9999</v>
      </c>
      <c r="ID31">
        <v>9999</v>
      </c>
      <c r="IE31">
        <v>4.97194</v>
      </c>
      <c r="IF31">
        <v>1.85392</v>
      </c>
      <c r="IG31">
        <v>1.8549800000000001</v>
      </c>
      <c r="IH31">
        <v>1.85928</v>
      </c>
      <c r="II31">
        <v>1.85364</v>
      </c>
      <c r="IJ31">
        <v>1.85806</v>
      </c>
      <c r="IK31">
        <v>1.8552999999999999</v>
      </c>
      <c r="IL31">
        <v>1.85385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-0.315</v>
      </c>
      <c r="JA31">
        <v>0.16700000000000001</v>
      </c>
      <c r="JB31">
        <v>-0.19902356042877101</v>
      </c>
      <c r="JC31">
        <v>-6.8838208586326796E-4</v>
      </c>
      <c r="JD31">
        <v>1.2146953680521199E-7</v>
      </c>
      <c r="JE31">
        <v>-3.3979593155360199E-13</v>
      </c>
      <c r="JF31">
        <v>4.5253529262362299E-2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33.4</v>
      </c>
      <c r="JO31">
        <v>33.5</v>
      </c>
      <c r="JP31">
        <v>0.90210000000000001</v>
      </c>
      <c r="JQ31">
        <v>2.36084</v>
      </c>
      <c r="JR31">
        <v>1.5966800000000001</v>
      </c>
      <c r="JS31">
        <v>2.34375</v>
      </c>
      <c r="JT31">
        <v>1.5905800000000001</v>
      </c>
      <c r="JU31">
        <v>2.4694799999999999</v>
      </c>
      <c r="JV31">
        <v>26.581900000000001</v>
      </c>
      <c r="JW31">
        <v>15.182700000000001</v>
      </c>
      <c r="JX31">
        <v>18</v>
      </c>
      <c r="JY31">
        <v>494.31099999999998</v>
      </c>
      <c r="JZ31">
        <v>607.18100000000004</v>
      </c>
      <c r="KA31">
        <v>25.001799999999999</v>
      </c>
      <c r="KB31">
        <v>21.289200000000001</v>
      </c>
      <c r="KC31">
        <v>30</v>
      </c>
      <c r="KD31">
        <v>21.255299999999998</v>
      </c>
      <c r="KE31">
        <v>21.232399999999998</v>
      </c>
      <c r="KF31">
        <v>18.081199999999999</v>
      </c>
      <c r="KG31">
        <v>19.708200000000001</v>
      </c>
      <c r="KH31">
        <v>100</v>
      </c>
      <c r="KI31">
        <v>25</v>
      </c>
      <c r="KJ31">
        <v>400</v>
      </c>
      <c r="KK31">
        <v>15.3628</v>
      </c>
      <c r="KL31">
        <v>101.334</v>
      </c>
      <c r="KM31">
        <v>101.181</v>
      </c>
    </row>
    <row r="32" spans="1:299" x14ac:dyDescent="0.2">
      <c r="A32">
        <v>16</v>
      </c>
      <c r="B32">
        <v>1687302909</v>
      </c>
      <c r="C32">
        <v>26558.9000000954</v>
      </c>
      <c r="D32" t="s">
        <v>507</v>
      </c>
      <c r="E32" t="s">
        <v>508</v>
      </c>
      <c r="F32">
        <v>30</v>
      </c>
      <c r="G32" s="1">
        <v>15.3</v>
      </c>
      <c r="H32" t="s">
        <v>450</v>
      </c>
      <c r="I32" s="1">
        <v>80</v>
      </c>
      <c r="J32" s="1">
        <v>190</v>
      </c>
      <c r="K32">
        <v>1687302900.5</v>
      </c>
      <c r="L32">
        <f t="shared" si="0"/>
        <v>3.5680657069622805E-4</v>
      </c>
      <c r="M32">
        <f t="shared" si="1"/>
        <v>0.35680657069622806</v>
      </c>
      <c r="N32">
        <f t="shared" si="2"/>
        <v>-0.11860221222768222</v>
      </c>
      <c r="O32">
        <f t="shared" si="3"/>
        <v>400.17387500000001</v>
      </c>
      <c r="P32">
        <f t="shared" si="4"/>
        <v>398.41523756371282</v>
      </c>
      <c r="Q32">
        <f t="shared" si="5"/>
        <v>40.454532291138797</v>
      </c>
      <c r="R32">
        <f t="shared" si="6"/>
        <v>40.633101904564569</v>
      </c>
      <c r="S32">
        <f t="shared" si="7"/>
        <v>2.1774139972585177E-2</v>
      </c>
      <c r="T32">
        <f t="shared" si="8"/>
        <v>3.8439731942804531</v>
      </c>
      <c r="U32">
        <f t="shared" si="9"/>
        <v>2.170585016631775E-2</v>
      </c>
      <c r="V32">
        <f t="shared" si="10"/>
        <v>1.3572273968709553E-2</v>
      </c>
      <c r="W32">
        <f t="shared" si="11"/>
        <v>321.51230259574527</v>
      </c>
      <c r="X32">
        <f t="shared" si="12"/>
        <v>26.503264773476655</v>
      </c>
      <c r="Y32">
        <f t="shared" si="13"/>
        <v>25.422775000000001</v>
      </c>
      <c r="Z32">
        <f t="shared" si="14"/>
        <v>3.2607109815312074</v>
      </c>
      <c r="AA32">
        <f t="shared" si="15"/>
        <v>51.000277737861431</v>
      </c>
      <c r="AB32">
        <f t="shared" si="16"/>
        <v>1.6318042707318878</v>
      </c>
      <c r="AC32">
        <f t="shared" si="17"/>
        <v>3.1995987926169152</v>
      </c>
      <c r="AD32">
        <f t="shared" si="18"/>
        <v>1.6289067107993196</v>
      </c>
      <c r="AE32">
        <f t="shared" si="19"/>
        <v>-15.735169767703658</v>
      </c>
      <c r="AF32">
        <f t="shared" si="20"/>
        <v>-65.895957039244067</v>
      </c>
      <c r="AG32">
        <f t="shared" si="21"/>
        <v>-3.6357275900804207</v>
      </c>
      <c r="AH32">
        <f t="shared" si="22"/>
        <v>236.2454481987171</v>
      </c>
      <c r="AI32">
        <f t="shared" si="23"/>
        <v>-0.11873442896115831</v>
      </c>
      <c r="AJ32">
        <f t="shared" si="24"/>
        <v>0.1832068484778499</v>
      </c>
      <c r="AK32">
        <f t="shared" si="25"/>
        <v>-0.11860221222768222</v>
      </c>
      <c r="AL32">
        <v>406.78180149594198</v>
      </c>
      <c r="AM32">
        <v>406.78584848484797</v>
      </c>
      <c r="AN32">
        <v>1.24473734981167E-2</v>
      </c>
      <c r="AO32">
        <v>67.035698994479304</v>
      </c>
      <c r="AP32">
        <f t="shared" si="26"/>
        <v>0.35680657069622806</v>
      </c>
      <c r="AQ32">
        <v>15.7774726117486</v>
      </c>
      <c r="AR32">
        <v>16.062861818181801</v>
      </c>
      <c r="AS32">
        <v>-1.17895048796336E-2</v>
      </c>
      <c r="AT32">
        <v>77.510565356966495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53978.878180182248</v>
      </c>
      <c r="AZ32" t="s">
        <v>439</v>
      </c>
      <c r="BA32">
        <v>10014.1</v>
      </c>
      <c r="BB32">
        <v>225.19399999999999</v>
      </c>
      <c r="BC32">
        <v>1046.96</v>
      </c>
      <c r="BD32">
        <f t="shared" si="30"/>
        <v>0.78490677771834649</v>
      </c>
      <c r="BE32">
        <v>-1.3787935212400999</v>
      </c>
      <c r="BF32" t="s">
        <v>509</v>
      </c>
      <c r="BG32">
        <v>10091</v>
      </c>
      <c r="BH32">
        <v>333.54056000000003</v>
      </c>
      <c r="BI32">
        <v>343.86244923880997</v>
      </c>
      <c r="BJ32">
        <f t="shared" si="31"/>
        <v>3.0017494674568157E-2</v>
      </c>
      <c r="BK32">
        <v>0.5</v>
      </c>
      <c r="BL32">
        <f t="shared" si="32"/>
        <v>1681.2080238838057</v>
      </c>
      <c r="BM32">
        <f t="shared" si="33"/>
        <v>-0.11860221222768222</v>
      </c>
      <c r="BN32">
        <f t="shared" si="34"/>
        <v>25.232826451886698</v>
      </c>
      <c r="BO32">
        <f t="shared" si="35"/>
        <v>7.4957488372034682E-4</v>
      </c>
      <c r="BP32">
        <f t="shared" si="36"/>
        <v>2.0447058186132265</v>
      </c>
      <c r="BQ32">
        <f t="shared" si="37"/>
        <v>156.40618863017207</v>
      </c>
      <c r="BR32" t="s">
        <v>441</v>
      </c>
      <c r="BS32">
        <v>0</v>
      </c>
      <c r="BT32">
        <f t="shared" si="38"/>
        <v>156.40618863017207</v>
      </c>
      <c r="BU32">
        <f t="shared" si="39"/>
        <v>0.54514897169958476</v>
      </c>
      <c r="BV32">
        <f t="shared" si="40"/>
        <v>5.5062920839755169E-2</v>
      </c>
      <c r="BW32">
        <f t="shared" si="41"/>
        <v>0.7895059700880992</v>
      </c>
      <c r="BX32">
        <f t="shared" si="42"/>
        <v>8.6980906087666454E-2</v>
      </c>
      <c r="BY32">
        <f t="shared" si="43"/>
        <v>0.85559338152368192</v>
      </c>
      <c r="BZ32">
        <f t="shared" si="44"/>
        <v>2.5820492666292157E-2</v>
      </c>
      <c r="CA32">
        <f t="shared" si="45"/>
        <v>0.97417950733370784</v>
      </c>
      <c r="CB32">
        <v>346</v>
      </c>
      <c r="CC32">
        <v>290</v>
      </c>
      <c r="CD32">
        <v>342.09</v>
      </c>
      <c r="CE32">
        <v>45</v>
      </c>
      <c r="CF32">
        <v>10091</v>
      </c>
      <c r="CG32">
        <v>340.5</v>
      </c>
      <c r="CH32">
        <v>1.59</v>
      </c>
      <c r="CI32">
        <v>300</v>
      </c>
      <c r="CJ32">
        <v>24.1</v>
      </c>
      <c r="CK32">
        <v>343.86244923880997</v>
      </c>
      <c r="CL32">
        <v>1.4518210384507</v>
      </c>
      <c r="CM32">
        <v>-3.3885156140842998</v>
      </c>
      <c r="CN32">
        <v>1.3059796657792</v>
      </c>
      <c r="CO32">
        <v>0.19382775412721601</v>
      </c>
      <c r="CP32">
        <v>-6.6887214682981198E-3</v>
      </c>
      <c r="CQ32">
        <v>290</v>
      </c>
      <c r="CR32">
        <v>340.6</v>
      </c>
      <c r="CS32">
        <v>655</v>
      </c>
      <c r="CT32">
        <v>10051.200000000001</v>
      </c>
      <c r="CU32">
        <v>340.49</v>
      </c>
      <c r="CV32">
        <v>0.11</v>
      </c>
      <c r="DJ32">
        <f t="shared" si="46"/>
        <v>2000.0131249999999</v>
      </c>
      <c r="DK32">
        <f t="shared" si="47"/>
        <v>1681.2080238838057</v>
      </c>
      <c r="DL32">
        <f t="shared" si="48"/>
        <v>0.84059849551427601</v>
      </c>
      <c r="DM32">
        <f t="shared" si="49"/>
        <v>0.16075509634255289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1687302900.5</v>
      </c>
      <c r="DT32">
        <v>400.17387500000001</v>
      </c>
      <c r="DU32">
        <v>400.14662499999997</v>
      </c>
      <c r="DV32">
        <v>16.070775000000001</v>
      </c>
      <c r="DW32">
        <v>15.962624999999999</v>
      </c>
      <c r="DX32">
        <v>400.48587500000002</v>
      </c>
      <c r="DY32">
        <v>15.944775</v>
      </c>
      <c r="DZ32">
        <v>500.034875</v>
      </c>
      <c r="EA32">
        <v>101.438625</v>
      </c>
      <c r="EB32">
        <v>9.999219375E-2</v>
      </c>
      <c r="EC32">
        <v>25.104800000000001</v>
      </c>
      <c r="ED32">
        <v>25.422775000000001</v>
      </c>
      <c r="EE32">
        <v>999.9</v>
      </c>
      <c r="EF32">
        <v>0</v>
      </c>
      <c r="EG32">
        <v>0</v>
      </c>
      <c r="EH32">
        <v>10000</v>
      </c>
      <c r="EI32">
        <v>0</v>
      </c>
      <c r="EJ32">
        <v>0.221023</v>
      </c>
      <c r="EK32">
        <v>3.09830125E-2</v>
      </c>
      <c r="EL32">
        <v>406.73737499999999</v>
      </c>
      <c r="EM32">
        <v>406.63762500000001</v>
      </c>
      <c r="EN32">
        <v>0.16526422499999999</v>
      </c>
      <c r="EO32">
        <v>400.14662499999997</v>
      </c>
      <c r="EP32">
        <v>15.962624999999999</v>
      </c>
      <c r="EQ32">
        <v>1.6359900000000001</v>
      </c>
      <c r="ER32">
        <v>1.6192249999999999</v>
      </c>
      <c r="ES32">
        <v>14.302025</v>
      </c>
      <c r="ET32">
        <v>14.139225</v>
      </c>
      <c r="EU32">
        <v>2000.0131249999999</v>
      </c>
      <c r="EV32">
        <v>0.98000218750000001</v>
      </c>
      <c r="EW32">
        <v>1.999791875E-2</v>
      </c>
      <c r="EX32">
        <v>0</v>
      </c>
      <c r="EY32">
        <v>333.59875</v>
      </c>
      <c r="EZ32">
        <v>4.9999900000000004</v>
      </c>
      <c r="FA32">
        <v>6718.0206250000001</v>
      </c>
      <c r="FB32">
        <v>17494.462500000001</v>
      </c>
      <c r="FC32">
        <v>39.909875</v>
      </c>
      <c r="FD32">
        <v>39.905999999999999</v>
      </c>
      <c r="FE32">
        <v>40.25</v>
      </c>
      <c r="FF32">
        <v>39.405999999999999</v>
      </c>
      <c r="FG32">
        <v>41.761625000000002</v>
      </c>
      <c r="FH32">
        <v>1955.115</v>
      </c>
      <c r="FI32">
        <v>39.9</v>
      </c>
      <c r="FJ32">
        <v>0</v>
      </c>
      <c r="FK32">
        <v>1457.9000000953699</v>
      </c>
      <c r="FL32">
        <v>0</v>
      </c>
      <c r="FM32">
        <v>333.54056000000003</v>
      </c>
      <c r="FN32">
        <v>-0.99807691607903803</v>
      </c>
      <c r="FO32">
        <v>-56.366922947094103</v>
      </c>
      <c r="FP32">
        <v>6717.1451999999999</v>
      </c>
      <c r="FQ32">
        <v>15</v>
      </c>
      <c r="FR32">
        <v>1687302936</v>
      </c>
      <c r="FS32" t="s">
        <v>510</v>
      </c>
      <c r="FT32">
        <v>1687302929</v>
      </c>
      <c r="FU32">
        <v>1687302936</v>
      </c>
      <c r="FV32">
        <v>16</v>
      </c>
      <c r="FW32">
        <v>-3.0000000000000001E-3</v>
      </c>
      <c r="FX32">
        <v>-5.0000000000000001E-3</v>
      </c>
      <c r="FY32">
        <v>-0.312</v>
      </c>
      <c r="FZ32">
        <v>0.126</v>
      </c>
      <c r="GA32">
        <v>400</v>
      </c>
      <c r="GB32">
        <v>14</v>
      </c>
      <c r="GC32">
        <v>0.25</v>
      </c>
      <c r="GD32">
        <v>0.03</v>
      </c>
      <c r="GE32">
        <v>2.1676190476190502E-2</v>
      </c>
      <c r="GF32">
        <v>-1.1698983818181801</v>
      </c>
      <c r="GG32">
        <v>0.29403774851882197</v>
      </c>
      <c r="GH32">
        <v>0</v>
      </c>
      <c r="GI32">
        <v>333.58467647058802</v>
      </c>
      <c r="GJ32">
        <v>-0.52869365967261595</v>
      </c>
      <c r="GK32">
        <v>0.166168716633256</v>
      </c>
      <c r="GL32">
        <v>1</v>
      </c>
      <c r="GM32">
        <v>4.8229047619047602E-2</v>
      </c>
      <c r="GN32">
        <v>1.7605174753246799</v>
      </c>
      <c r="GO32">
        <v>0.23587085942455199</v>
      </c>
      <c r="GP32">
        <v>0</v>
      </c>
      <c r="GQ32">
        <v>1</v>
      </c>
      <c r="GR32">
        <v>3</v>
      </c>
      <c r="GS32" t="s">
        <v>457</v>
      </c>
      <c r="GT32">
        <v>2.9535499999999999</v>
      </c>
      <c r="GU32">
        <v>2.71088</v>
      </c>
      <c r="GV32">
        <v>0.106487</v>
      </c>
      <c r="GW32">
        <v>0.10605299999999999</v>
      </c>
      <c r="GX32">
        <v>8.7653300000000003E-2</v>
      </c>
      <c r="GY32">
        <v>8.2489599999999996E-2</v>
      </c>
      <c r="GZ32">
        <v>27913.3</v>
      </c>
      <c r="HA32">
        <v>32232.7</v>
      </c>
      <c r="HB32">
        <v>31125.9</v>
      </c>
      <c r="HC32">
        <v>34714.9</v>
      </c>
      <c r="HD32">
        <v>38712.9</v>
      </c>
      <c r="HE32">
        <v>39435</v>
      </c>
      <c r="HF32">
        <v>42790.9</v>
      </c>
      <c r="HG32">
        <v>43048.5</v>
      </c>
      <c r="HH32">
        <v>2.0988799999999999</v>
      </c>
      <c r="HI32">
        <v>2.29725</v>
      </c>
      <c r="HJ32">
        <v>0.25251899999999999</v>
      </c>
      <c r="HK32">
        <v>0</v>
      </c>
      <c r="HL32">
        <v>21.258900000000001</v>
      </c>
      <c r="HM32">
        <v>999.9</v>
      </c>
      <c r="HN32">
        <v>71.31</v>
      </c>
      <c r="HO32">
        <v>21.690999999999999</v>
      </c>
      <c r="HP32">
        <v>18.3049</v>
      </c>
      <c r="HQ32">
        <v>59.889600000000002</v>
      </c>
      <c r="HR32">
        <v>18.072900000000001</v>
      </c>
      <c r="HS32">
        <v>1</v>
      </c>
      <c r="HT32">
        <v>-0.445048</v>
      </c>
      <c r="HU32">
        <v>-1.9832000000000001</v>
      </c>
      <c r="HV32">
        <v>20.278500000000001</v>
      </c>
      <c r="HW32">
        <v>5.2476900000000004</v>
      </c>
      <c r="HX32">
        <v>11.986000000000001</v>
      </c>
      <c r="HY32">
        <v>4.9730999999999996</v>
      </c>
      <c r="HZ32">
        <v>3.29765</v>
      </c>
      <c r="IA32">
        <v>999.9</v>
      </c>
      <c r="IB32">
        <v>9999</v>
      </c>
      <c r="IC32">
        <v>9999</v>
      </c>
      <c r="ID32">
        <v>9999</v>
      </c>
      <c r="IE32">
        <v>4.9718499999999999</v>
      </c>
      <c r="IF32">
        <v>1.8538699999999999</v>
      </c>
      <c r="IG32">
        <v>1.8549</v>
      </c>
      <c r="IH32">
        <v>1.8592500000000001</v>
      </c>
      <c r="II32">
        <v>1.85362</v>
      </c>
      <c r="IJ32">
        <v>1.85806</v>
      </c>
      <c r="IK32">
        <v>1.8551899999999999</v>
      </c>
      <c r="IL32">
        <v>1.85381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-0.312</v>
      </c>
      <c r="JA32">
        <v>0.126</v>
      </c>
      <c r="JB32">
        <v>-5.2059867036517903E-2</v>
      </c>
      <c r="JC32">
        <v>-6.8838208586326796E-4</v>
      </c>
      <c r="JD32">
        <v>1.2146953680521199E-7</v>
      </c>
      <c r="JE32">
        <v>-3.3979593155360199E-13</v>
      </c>
      <c r="JF32">
        <v>4.41278780335954E-2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23.6</v>
      </c>
      <c r="JO32">
        <v>23.9</v>
      </c>
      <c r="JP32">
        <v>0.90087899999999999</v>
      </c>
      <c r="JQ32">
        <v>2.34619</v>
      </c>
      <c r="JR32">
        <v>1.5966800000000001</v>
      </c>
      <c r="JS32">
        <v>2.34619</v>
      </c>
      <c r="JT32">
        <v>1.5905800000000001</v>
      </c>
      <c r="JU32">
        <v>2.4719199999999999</v>
      </c>
      <c r="JV32">
        <v>26.7681</v>
      </c>
      <c r="JW32">
        <v>14.403499999999999</v>
      </c>
      <c r="JX32">
        <v>18</v>
      </c>
      <c r="JY32">
        <v>492.55599999999998</v>
      </c>
      <c r="JZ32">
        <v>607.79100000000005</v>
      </c>
      <c r="KA32">
        <v>24.998799999999999</v>
      </c>
      <c r="KB32">
        <v>21.3781</v>
      </c>
      <c r="KC32">
        <v>30</v>
      </c>
      <c r="KD32">
        <v>21.305900000000001</v>
      </c>
      <c r="KE32">
        <v>21.262499999999999</v>
      </c>
      <c r="KF32">
        <v>18.0806</v>
      </c>
      <c r="KG32">
        <v>33.741799999999998</v>
      </c>
      <c r="KH32">
        <v>100</v>
      </c>
      <c r="KI32">
        <v>25</v>
      </c>
      <c r="KJ32">
        <v>400</v>
      </c>
      <c r="KK32">
        <v>14.995699999999999</v>
      </c>
      <c r="KL32">
        <v>101.327</v>
      </c>
      <c r="KM32">
        <v>101.16500000000001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2023-06-20T16:18:28Z</dcterms:created>
  <dcterms:modified xsi:type="dcterms:W3CDTF">2023-06-30T17:30:31Z</dcterms:modified>
</cp:coreProperties>
</file>