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A9D8C8D1-0165-0143-B620-2B78560997C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J32" i="1"/>
  <c r="DK32" i="1" s="1"/>
  <c r="BL32" i="1" s="1"/>
  <c r="BY32" i="1"/>
  <c r="BX32" i="1"/>
  <c r="BQ32" i="1"/>
  <c r="BT32" i="1" s="1"/>
  <c r="BP32" i="1"/>
  <c r="BO32" i="1"/>
  <c r="BN32" i="1"/>
  <c r="BJ32" i="1"/>
  <c r="BD32" i="1"/>
  <c r="AY32" i="1"/>
  <c r="AW32" i="1"/>
  <c r="AP32" i="1"/>
  <c r="M32" i="1" s="1"/>
  <c r="L32" i="1" s="1"/>
  <c r="AK32" i="1"/>
  <c r="AE32" i="1"/>
  <c r="AC32" i="1"/>
  <c r="AB32" i="1"/>
  <c r="AA32" i="1"/>
  <c r="W32" i="1"/>
  <c r="T32" i="1"/>
  <c r="O32" i="1"/>
  <c r="N32" i="1"/>
  <c r="BM32" i="1" s="1"/>
  <c r="DM31" i="1"/>
  <c r="DL31" i="1"/>
  <c r="DJ31" i="1"/>
  <c r="W31" i="1" s="1"/>
  <c r="BY31" i="1"/>
  <c r="BX31" i="1"/>
  <c r="BQ31" i="1"/>
  <c r="BT31" i="1" s="1"/>
  <c r="BP31" i="1"/>
  <c r="BJ31" i="1"/>
  <c r="BD31" i="1"/>
  <c r="AY31" i="1"/>
  <c r="AW31" i="1" s="1"/>
  <c r="AX31" i="1"/>
  <c r="AP31" i="1"/>
  <c r="M31" i="1" s="1"/>
  <c r="L31" i="1" s="1"/>
  <c r="AK31" i="1"/>
  <c r="N31" i="1" s="1"/>
  <c r="BM31" i="1" s="1"/>
  <c r="AC31" i="1"/>
  <c r="AB31" i="1"/>
  <c r="AA31" i="1"/>
  <c r="T31" i="1"/>
  <c r="DM30" i="1"/>
  <c r="DL30" i="1"/>
  <c r="DJ30" i="1"/>
  <c r="W30" i="1" s="1"/>
  <c r="BY30" i="1"/>
  <c r="BX30" i="1"/>
  <c r="BP30" i="1"/>
  <c r="BJ30" i="1"/>
  <c r="BD30" i="1"/>
  <c r="BQ30" i="1" s="1"/>
  <c r="BT30" i="1" s="1"/>
  <c r="AY30" i="1"/>
  <c r="AW30" i="1"/>
  <c r="AX30" i="1" s="1"/>
  <c r="AP30" i="1"/>
  <c r="M30" i="1" s="1"/>
  <c r="L30" i="1" s="1"/>
  <c r="AE30" i="1" s="1"/>
  <c r="AK30" i="1"/>
  <c r="N30" i="1" s="1"/>
  <c r="BM30" i="1" s="1"/>
  <c r="AJ30" i="1"/>
  <c r="AI30" i="1"/>
  <c r="AC30" i="1"/>
  <c r="AB30" i="1"/>
  <c r="AA30" i="1"/>
  <c r="T30" i="1"/>
  <c r="R30" i="1"/>
  <c r="O30" i="1"/>
  <c r="DM29" i="1"/>
  <c r="W29" i="1" s="1"/>
  <c r="DL29" i="1"/>
  <c r="DJ29" i="1"/>
  <c r="DK29" i="1" s="1"/>
  <c r="BL29" i="1" s="1"/>
  <c r="BN29" i="1" s="1"/>
  <c r="BY29" i="1"/>
  <c r="BX29" i="1"/>
  <c r="BW29" i="1"/>
  <c r="BV29" i="1"/>
  <c r="BZ29" i="1" s="1"/>
  <c r="CA29" i="1" s="1"/>
  <c r="BP29" i="1"/>
  <c r="BJ29" i="1"/>
  <c r="BD29" i="1"/>
  <c r="BQ29" i="1" s="1"/>
  <c r="BT29" i="1" s="1"/>
  <c r="BU29" i="1" s="1"/>
  <c r="AY29" i="1"/>
  <c r="AW29" i="1"/>
  <c r="AI29" i="1" s="1"/>
  <c r="AP29" i="1"/>
  <c r="AK29" i="1"/>
  <c r="N29" i="1" s="1"/>
  <c r="BM29" i="1" s="1"/>
  <c r="BO29" i="1" s="1"/>
  <c r="AJ29" i="1"/>
  <c r="AC29" i="1"/>
  <c r="AB29" i="1"/>
  <c r="AA29" i="1" s="1"/>
  <c r="T29" i="1"/>
  <c r="O29" i="1"/>
  <c r="M29" i="1"/>
  <c r="L29" i="1" s="1"/>
  <c r="AE29" i="1" s="1"/>
  <c r="DM28" i="1"/>
  <c r="DL28" i="1"/>
  <c r="DJ28" i="1"/>
  <c r="DK28" i="1" s="1"/>
  <c r="BL28" i="1" s="1"/>
  <c r="BN28" i="1" s="1"/>
  <c r="BY28" i="1"/>
  <c r="BX28" i="1"/>
  <c r="BQ28" i="1"/>
  <c r="BT28" i="1" s="1"/>
  <c r="BP28" i="1"/>
  <c r="BJ28" i="1"/>
  <c r="BD28" i="1"/>
  <c r="AY28" i="1"/>
  <c r="AW28" i="1"/>
  <c r="AP28" i="1"/>
  <c r="M28" i="1" s="1"/>
  <c r="L28" i="1" s="1"/>
  <c r="AE28" i="1" s="1"/>
  <c r="AK28" i="1"/>
  <c r="AC28" i="1"/>
  <c r="AB28" i="1"/>
  <c r="AA28" i="1" s="1"/>
  <c r="W28" i="1"/>
  <c r="T28" i="1"/>
  <c r="O28" i="1"/>
  <c r="N28" i="1"/>
  <c r="BM28" i="1" s="1"/>
  <c r="BO28" i="1" s="1"/>
  <c r="DM27" i="1"/>
  <c r="DL27" i="1"/>
  <c r="DJ27" i="1"/>
  <c r="W27" i="1" s="1"/>
  <c r="BY27" i="1"/>
  <c r="BX27" i="1"/>
  <c r="BQ27" i="1"/>
  <c r="BT27" i="1" s="1"/>
  <c r="BP27" i="1"/>
  <c r="BJ27" i="1"/>
  <c r="BD27" i="1"/>
  <c r="AY27" i="1"/>
  <c r="AW27" i="1" s="1"/>
  <c r="AX27" i="1" s="1"/>
  <c r="AP27" i="1"/>
  <c r="AK27" i="1"/>
  <c r="N27" i="1" s="1"/>
  <c r="BM27" i="1" s="1"/>
  <c r="AC27" i="1"/>
  <c r="AB27" i="1"/>
  <c r="AA27" i="1"/>
  <c r="T27" i="1"/>
  <c r="M27" i="1"/>
  <c r="L27" i="1" s="1"/>
  <c r="AE27" i="1" s="1"/>
  <c r="DM26" i="1"/>
  <c r="DL26" i="1"/>
  <c r="DJ26" i="1"/>
  <c r="W26" i="1" s="1"/>
  <c r="BY26" i="1"/>
  <c r="BX26" i="1"/>
  <c r="BP26" i="1"/>
  <c r="BJ26" i="1"/>
  <c r="BD26" i="1"/>
  <c r="BQ26" i="1" s="1"/>
  <c r="BT26" i="1" s="1"/>
  <c r="AY26" i="1"/>
  <c r="AW26" i="1"/>
  <c r="AX26" i="1" s="1"/>
  <c r="AP26" i="1"/>
  <c r="M26" i="1" s="1"/>
  <c r="L26" i="1" s="1"/>
  <c r="AE26" i="1" s="1"/>
  <c r="AK26" i="1"/>
  <c r="N26" i="1" s="1"/>
  <c r="BM26" i="1" s="1"/>
  <c r="AJ26" i="1"/>
  <c r="AI26" i="1"/>
  <c r="AC26" i="1"/>
  <c r="AB26" i="1"/>
  <c r="AA26" i="1"/>
  <c r="T26" i="1"/>
  <c r="R26" i="1"/>
  <c r="O26" i="1"/>
  <c r="DM25" i="1"/>
  <c r="W25" i="1" s="1"/>
  <c r="DL25" i="1"/>
  <c r="DJ25" i="1"/>
  <c r="DK25" i="1" s="1"/>
  <c r="BL25" i="1" s="1"/>
  <c r="BN25" i="1" s="1"/>
  <c r="BY25" i="1"/>
  <c r="BX25" i="1"/>
  <c r="BW25" i="1"/>
  <c r="BV25" i="1"/>
  <c r="BZ25" i="1" s="1"/>
  <c r="CA25" i="1" s="1"/>
  <c r="BP25" i="1"/>
  <c r="BJ25" i="1"/>
  <c r="BD25" i="1"/>
  <c r="BQ25" i="1" s="1"/>
  <c r="BT25" i="1" s="1"/>
  <c r="BU25" i="1" s="1"/>
  <c r="AY25" i="1"/>
  <c r="AW25" i="1"/>
  <c r="AI25" i="1" s="1"/>
  <c r="AP25" i="1"/>
  <c r="M25" i="1" s="1"/>
  <c r="L25" i="1" s="1"/>
  <c r="AE25" i="1" s="1"/>
  <c r="AK25" i="1"/>
  <c r="N25" i="1" s="1"/>
  <c r="BM25" i="1" s="1"/>
  <c r="AJ25" i="1"/>
  <c r="AC25" i="1"/>
  <c r="AB25" i="1"/>
  <c r="AA25" i="1" s="1"/>
  <c r="T25" i="1"/>
  <c r="DM24" i="1"/>
  <c r="DL24" i="1"/>
  <c r="DJ24" i="1"/>
  <c r="DK24" i="1" s="1"/>
  <c r="BL24" i="1" s="1"/>
  <c r="BY24" i="1"/>
  <c r="BX24" i="1"/>
  <c r="BQ24" i="1"/>
  <c r="BT24" i="1" s="1"/>
  <c r="BP24" i="1"/>
  <c r="BN24" i="1"/>
  <c r="BJ24" i="1"/>
  <c r="BD24" i="1"/>
  <c r="AY24" i="1"/>
  <c r="AW24" i="1"/>
  <c r="AP24" i="1"/>
  <c r="M24" i="1" s="1"/>
  <c r="L24" i="1" s="1"/>
  <c r="AE24" i="1" s="1"/>
  <c r="AK24" i="1"/>
  <c r="AC24" i="1"/>
  <c r="AB24" i="1"/>
  <c r="AA24" i="1" s="1"/>
  <c r="W24" i="1"/>
  <c r="T24" i="1"/>
  <c r="O24" i="1"/>
  <c r="N24" i="1"/>
  <c r="BM24" i="1" s="1"/>
  <c r="BO24" i="1" s="1"/>
  <c r="DM23" i="1"/>
  <c r="DL23" i="1"/>
  <c r="DJ23" i="1"/>
  <c r="W23" i="1" s="1"/>
  <c r="BY23" i="1"/>
  <c r="BX23" i="1"/>
  <c r="BQ23" i="1"/>
  <c r="BT23" i="1" s="1"/>
  <c r="BP23" i="1"/>
  <c r="BJ23" i="1"/>
  <c r="BD23" i="1"/>
  <c r="AY23" i="1"/>
  <c r="AW23" i="1" s="1"/>
  <c r="AX23" i="1" s="1"/>
  <c r="AP23" i="1"/>
  <c r="M23" i="1" s="1"/>
  <c r="L23" i="1" s="1"/>
  <c r="AK23" i="1"/>
  <c r="N23" i="1" s="1"/>
  <c r="BM23" i="1" s="1"/>
  <c r="AC23" i="1"/>
  <c r="AB23" i="1"/>
  <c r="AA23" i="1"/>
  <c r="T23" i="1"/>
  <c r="DM22" i="1"/>
  <c r="DL22" i="1"/>
  <c r="DJ22" i="1"/>
  <c r="W22" i="1" s="1"/>
  <c r="BY22" i="1"/>
  <c r="BX22" i="1"/>
  <c r="BP22" i="1"/>
  <c r="BJ22" i="1"/>
  <c r="BD22" i="1"/>
  <c r="BQ22" i="1" s="1"/>
  <c r="BT22" i="1" s="1"/>
  <c r="AY22" i="1"/>
  <c r="AW22" i="1"/>
  <c r="AX22" i="1" s="1"/>
  <c r="AP22" i="1"/>
  <c r="AK22" i="1"/>
  <c r="N22" i="1" s="1"/>
  <c r="BM22" i="1" s="1"/>
  <c r="AJ22" i="1"/>
  <c r="AI22" i="1"/>
  <c r="AC22" i="1"/>
  <c r="AB22" i="1"/>
  <c r="AA22" i="1"/>
  <c r="T22" i="1"/>
  <c r="R22" i="1"/>
  <c r="O22" i="1"/>
  <c r="M22" i="1"/>
  <c r="L22" i="1"/>
  <c r="DM21" i="1"/>
  <c r="W21" i="1" s="1"/>
  <c r="DL21" i="1"/>
  <c r="DJ21" i="1"/>
  <c r="DK21" i="1" s="1"/>
  <c r="BY21" i="1"/>
  <c r="BX21" i="1"/>
  <c r="BW21" i="1"/>
  <c r="BV21" i="1"/>
  <c r="BZ21" i="1" s="1"/>
  <c r="CA21" i="1" s="1"/>
  <c r="BP21" i="1"/>
  <c r="BL21" i="1"/>
  <c r="BN21" i="1" s="1"/>
  <c r="BJ21" i="1"/>
  <c r="BD21" i="1"/>
  <c r="BQ21" i="1" s="1"/>
  <c r="BT21" i="1" s="1"/>
  <c r="BU21" i="1" s="1"/>
  <c r="AY21" i="1"/>
  <c r="AW21" i="1"/>
  <c r="AI21" i="1" s="1"/>
  <c r="AP21" i="1"/>
  <c r="M21" i="1" s="1"/>
  <c r="L21" i="1" s="1"/>
  <c r="AK21" i="1"/>
  <c r="N21" i="1" s="1"/>
  <c r="BM21" i="1" s="1"/>
  <c r="BO21" i="1" s="1"/>
  <c r="AJ21" i="1"/>
  <c r="AC21" i="1"/>
  <c r="AB21" i="1"/>
  <c r="AA21" i="1" s="1"/>
  <c r="T21" i="1"/>
  <c r="DM20" i="1"/>
  <c r="DL20" i="1"/>
  <c r="DJ20" i="1"/>
  <c r="DK20" i="1" s="1"/>
  <c r="BL20" i="1" s="1"/>
  <c r="BN20" i="1" s="1"/>
  <c r="BY20" i="1"/>
  <c r="BX20" i="1"/>
  <c r="BQ20" i="1"/>
  <c r="BT20" i="1" s="1"/>
  <c r="BP20" i="1"/>
  <c r="BJ20" i="1"/>
  <c r="BD20" i="1"/>
  <c r="AY20" i="1"/>
  <c r="AW20" i="1"/>
  <c r="AP20" i="1"/>
  <c r="M20" i="1" s="1"/>
  <c r="L20" i="1" s="1"/>
  <c r="AE20" i="1" s="1"/>
  <c r="AK20" i="1"/>
  <c r="N20" i="1" s="1"/>
  <c r="BM20" i="1" s="1"/>
  <c r="BO20" i="1" s="1"/>
  <c r="AC20" i="1"/>
  <c r="AB20" i="1"/>
  <c r="AA20" i="1" s="1"/>
  <c r="W20" i="1"/>
  <c r="T20" i="1"/>
  <c r="O20" i="1"/>
  <c r="DM19" i="1"/>
  <c r="DL19" i="1"/>
  <c r="DJ19" i="1"/>
  <c r="BY19" i="1"/>
  <c r="BX19" i="1"/>
  <c r="BT19" i="1"/>
  <c r="BQ19" i="1"/>
  <c r="BP19" i="1"/>
  <c r="BJ19" i="1"/>
  <c r="BD19" i="1"/>
  <c r="AY19" i="1"/>
  <c r="AW19" i="1" s="1"/>
  <c r="AX19" i="1" s="1"/>
  <c r="AP19" i="1"/>
  <c r="AK19" i="1"/>
  <c r="AC19" i="1"/>
  <c r="AB19" i="1"/>
  <c r="AA19" i="1"/>
  <c r="T19" i="1"/>
  <c r="R19" i="1"/>
  <c r="N19" i="1"/>
  <c r="BM19" i="1" s="1"/>
  <c r="M19" i="1"/>
  <c r="L19" i="1" s="1"/>
  <c r="AE19" i="1" s="1"/>
  <c r="DM18" i="1"/>
  <c r="DL18" i="1"/>
  <c r="DK18" i="1"/>
  <c r="DJ18" i="1"/>
  <c r="W18" i="1" s="1"/>
  <c r="BY18" i="1"/>
  <c r="BX18" i="1"/>
  <c r="BP18" i="1"/>
  <c r="BL18" i="1"/>
  <c r="BJ18" i="1"/>
  <c r="BD18" i="1"/>
  <c r="BQ18" i="1" s="1"/>
  <c r="BT18" i="1" s="1"/>
  <c r="AY18" i="1"/>
  <c r="AX18" i="1"/>
  <c r="AW18" i="1"/>
  <c r="AP18" i="1"/>
  <c r="M18" i="1" s="1"/>
  <c r="L18" i="1" s="1"/>
  <c r="AK18" i="1"/>
  <c r="N18" i="1" s="1"/>
  <c r="BM18" i="1" s="1"/>
  <c r="AJ18" i="1"/>
  <c r="AI18" i="1"/>
  <c r="AC18" i="1"/>
  <c r="AB18" i="1"/>
  <c r="AA18" i="1"/>
  <c r="T18" i="1"/>
  <c r="R18" i="1"/>
  <c r="O18" i="1"/>
  <c r="DM17" i="1"/>
  <c r="W17" i="1" s="1"/>
  <c r="DL17" i="1"/>
  <c r="DJ17" i="1"/>
  <c r="DK17" i="1" s="1"/>
  <c r="BY17" i="1"/>
  <c r="BX17" i="1"/>
  <c r="BW17" i="1"/>
  <c r="BV17" i="1"/>
  <c r="BZ17" i="1" s="1"/>
  <c r="CA17" i="1" s="1"/>
  <c r="BP17" i="1"/>
  <c r="BN17" i="1"/>
  <c r="BL17" i="1"/>
  <c r="BJ17" i="1"/>
  <c r="BD17" i="1"/>
  <c r="BQ17" i="1" s="1"/>
  <c r="BT17" i="1" s="1"/>
  <c r="BU17" i="1" s="1"/>
  <c r="AY17" i="1"/>
  <c r="AW17" i="1"/>
  <c r="AI17" i="1" s="1"/>
  <c r="AP17" i="1"/>
  <c r="M17" i="1" s="1"/>
  <c r="L17" i="1" s="1"/>
  <c r="AK17" i="1"/>
  <c r="N17" i="1" s="1"/>
  <c r="BM17" i="1" s="1"/>
  <c r="BO17" i="1" s="1"/>
  <c r="AJ17" i="1"/>
  <c r="AC17" i="1"/>
  <c r="AB17" i="1"/>
  <c r="T17" i="1"/>
  <c r="AE31" i="1" l="1"/>
  <c r="X31" i="1"/>
  <c r="Y31" i="1" s="1"/>
  <c r="X30" i="1"/>
  <c r="Y30" i="1" s="1"/>
  <c r="AG30" i="1" s="1"/>
  <c r="X27" i="1"/>
  <c r="Y27" i="1" s="1"/>
  <c r="X26" i="1"/>
  <c r="Y26" i="1" s="1"/>
  <c r="AG26" i="1" s="1"/>
  <c r="AE23" i="1"/>
  <c r="X23" i="1"/>
  <c r="Y23" i="1" s="1"/>
  <c r="X22" i="1"/>
  <c r="Y22" i="1" s="1"/>
  <c r="AG22" i="1" s="1"/>
  <c r="X20" i="1"/>
  <c r="Y20" i="1" s="1"/>
  <c r="BW22" i="1"/>
  <c r="BV22" i="1"/>
  <c r="BZ22" i="1" s="1"/>
  <c r="CA22" i="1" s="1"/>
  <c r="BU22" i="1"/>
  <c r="BW26" i="1"/>
  <c r="BV26" i="1"/>
  <c r="BZ26" i="1" s="1"/>
  <c r="CA26" i="1" s="1"/>
  <c r="BU26" i="1"/>
  <c r="Z27" i="1"/>
  <c r="AD27" i="1" s="1"/>
  <c r="AF27" i="1"/>
  <c r="AG27" i="1"/>
  <c r="AH27" i="1" s="1"/>
  <c r="Z31" i="1"/>
  <c r="AD31" i="1" s="1"/>
  <c r="AG31" i="1"/>
  <c r="AH31" i="1" s="1"/>
  <c r="AF31" i="1"/>
  <c r="BW18" i="1"/>
  <c r="BV18" i="1"/>
  <c r="BZ18" i="1" s="1"/>
  <c r="CA18" i="1" s="1"/>
  <c r="BU18" i="1"/>
  <c r="BW30" i="1"/>
  <c r="BV30" i="1"/>
  <c r="BZ30" i="1" s="1"/>
  <c r="CA30" i="1" s="1"/>
  <c r="BU30" i="1"/>
  <c r="AG20" i="1"/>
  <c r="Z20" i="1"/>
  <c r="AD20" i="1" s="1"/>
  <c r="AF20" i="1"/>
  <c r="AE21" i="1"/>
  <c r="U21" i="1"/>
  <c r="S21" i="1" s="1"/>
  <c r="V21" i="1" s="1"/>
  <c r="Z23" i="1"/>
  <c r="AD23" i="1" s="1"/>
  <c r="AF23" i="1"/>
  <c r="AG23" i="1"/>
  <c r="AH23" i="1" s="1"/>
  <c r="AE17" i="1"/>
  <c r="BO25" i="1"/>
  <c r="BW19" i="1"/>
  <c r="BV19" i="1"/>
  <c r="BZ19" i="1" s="1"/>
  <c r="CA19" i="1" s="1"/>
  <c r="BU19" i="1"/>
  <c r="AE22" i="1"/>
  <c r="U22" i="1"/>
  <c r="S22" i="1" s="1"/>
  <c r="V22" i="1" s="1"/>
  <c r="P22" i="1" s="1"/>
  <c r="Q22" i="1" s="1"/>
  <c r="AE18" i="1"/>
  <c r="BO19" i="1"/>
  <c r="BW28" i="1"/>
  <c r="BV28" i="1"/>
  <c r="BZ28" i="1" s="1"/>
  <c r="CA28" i="1" s="1"/>
  <c r="BU28" i="1"/>
  <c r="BW32" i="1"/>
  <c r="BV32" i="1"/>
  <c r="BZ32" i="1" s="1"/>
  <c r="CA32" i="1" s="1"/>
  <c r="BU32" i="1"/>
  <c r="X17" i="1"/>
  <c r="Y17" i="1" s="1"/>
  <c r="U17" i="1" s="1"/>
  <c r="S17" i="1" s="1"/>
  <c r="V17" i="1" s="1"/>
  <c r="P17" i="1" s="1"/>
  <c r="Q17" i="1" s="1"/>
  <c r="BW23" i="1"/>
  <c r="BV23" i="1"/>
  <c r="BZ23" i="1" s="1"/>
  <c r="CA23" i="1" s="1"/>
  <c r="BU23" i="1"/>
  <c r="DK30" i="1"/>
  <c r="BL30" i="1" s="1"/>
  <c r="BN30" i="1" s="1"/>
  <c r="O19" i="1"/>
  <c r="AI19" i="1"/>
  <c r="AJ19" i="1"/>
  <c r="U24" i="1"/>
  <c r="S24" i="1" s="1"/>
  <c r="V24" i="1" s="1"/>
  <c r="P24" i="1" s="1"/>
  <c r="Q24" i="1" s="1"/>
  <c r="BW24" i="1"/>
  <c r="BV24" i="1"/>
  <c r="BZ24" i="1" s="1"/>
  <c r="CA24" i="1" s="1"/>
  <c r="BU24" i="1"/>
  <c r="AJ28" i="1"/>
  <c r="AI28" i="1"/>
  <c r="R28" i="1"/>
  <c r="AX28" i="1"/>
  <c r="O31" i="1"/>
  <c r="AJ31" i="1"/>
  <c r="AI31" i="1"/>
  <c r="R31" i="1"/>
  <c r="X32" i="1"/>
  <c r="Y32" i="1" s="1"/>
  <c r="AJ32" i="1"/>
  <c r="AI32" i="1"/>
  <c r="R32" i="1"/>
  <c r="AX32" i="1"/>
  <c r="BW27" i="1"/>
  <c r="BV27" i="1"/>
  <c r="BZ27" i="1" s="1"/>
  <c r="CA27" i="1" s="1"/>
  <c r="BU27" i="1"/>
  <c r="BO31" i="1"/>
  <c r="DK22" i="1"/>
  <c r="BL22" i="1" s="1"/>
  <c r="BN22" i="1" s="1"/>
  <c r="DK26" i="1"/>
  <c r="BL26" i="1" s="1"/>
  <c r="BN26" i="1" s="1"/>
  <c r="AA17" i="1"/>
  <c r="BN18" i="1"/>
  <c r="X18" i="1"/>
  <c r="Y18" i="1" s="1"/>
  <c r="U18" i="1" s="1"/>
  <c r="S18" i="1" s="1"/>
  <c r="V18" i="1" s="1"/>
  <c r="P18" i="1" s="1"/>
  <c r="Q18" i="1" s="1"/>
  <c r="AJ24" i="1"/>
  <c r="AI24" i="1"/>
  <c r="R24" i="1"/>
  <c r="AX24" i="1"/>
  <c r="O27" i="1"/>
  <c r="AJ27" i="1"/>
  <c r="AI27" i="1"/>
  <c r="R27" i="1"/>
  <c r="X28" i="1"/>
  <c r="Y28" i="1" s="1"/>
  <c r="U20" i="1"/>
  <c r="S20" i="1" s="1"/>
  <c r="V20" i="1" s="1"/>
  <c r="P20" i="1" s="1"/>
  <c r="Q20" i="1" s="1"/>
  <c r="O23" i="1"/>
  <c r="AI23" i="1"/>
  <c r="AJ23" i="1"/>
  <c r="R23" i="1"/>
  <c r="X24" i="1"/>
  <c r="Y24" i="1" s="1"/>
  <c r="AF26" i="1"/>
  <c r="AH26" i="1" s="1"/>
  <c r="BO18" i="1"/>
  <c r="AJ20" i="1"/>
  <c r="AI20" i="1"/>
  <c r="R20" i="1"/>
  <c r="BW20" i="1"/>
  <c r="BV20" i="1"/>
  <c r="BZ20" i="1" s="1"/>
  <c r="CA20" i="1" s="1"/>
  <c r="BU20" i="1"/>
  <c r="Z22" i="1"/>
  <c r="AD22" i="1" s="1"/>
  <c r="Z26" i="1"/>
  <c r="AD26" i="1" s="1"/>
  <c r="W19" i="1"/>
  <c r="DK19" i="1"/>
  <c r="BL19" i="1" s="1"/>
  <c r="BN19" i="1" s="1"/>
  <c r="AF22" i="1"/>
  <c r="AH22" i="1" s="1"/>
  <c r="AX20" i="1"/>
  <c r="X21" i="1"/>
  <c r="Y21" i="1" s="1"/>
  <c r="X25" i="1"/>
  <c r="Y25" i="1" s="1"/>
  <c r="U25" i="1" s="1"/>
  <c r="S25" i="1" s="1"/>
  <c r="V25" i="1" s="1"/>
  <c r="P25" i="1" s="1"/>
  <c r="Q25" i="1" s="1"/>
  <c r="X29" i="1"/>
  <c r="Y29" i="1" s="1"/>
  <c r="AF29" i="1" s="1"/>
  <c r="BW31" i="1"/>
  <c r="BV31" i="1"/>
  <c r="BZ31" i="1" s="1"/>
  <c r="CA31" i="1" s="1"/>
  <c r="BU31" i="1"/>
  <c r="DK23" i="1"/>
  <c r="BL23" i="1" s="1"/>
  <c r="BO23" i="1" s="1"/>
  <c r="O25" i="1"/>
  <c r="U26" i="1"/>
  <c r="S26" i="1" s="1"/>
  <c r="V26" i="1" s="1"/>
  <c r="P26" i="1" s="1"/>
  <c r="Q26" i="1" s="1"/>
  <c r="DK27" i="1"/>
  <c r="BL27" i="1" s="1"/>
  <c r="BN27" i="1" s="1"/>
  <c r="DK31" i="1"/>
  <c r="BL31" i="1" s="1"/>
  <c r="BN31" i="1" s="1"/>
  <c r="AX17" i="1"/>
  <c r="AX21" i="1"/>
  <c r="AX25" i="1"/>
  <c r="AX29" i="1"/>
  <c r="O17" i="1"/>
  <c r="O21" i="1"/>
  <c r="U23" i="1"/>
  <c r="S23" i="1" s="1"/>
  <c r="V23" i="1" s="1"/>
  <c r="P23" i="1" s="1"/>
  <c r="Q23" i="1" s="1"/>
  <c r="U27" i="1"/>
  <c r="S27" i="1" s="1"/>
  <c r="V27" i="1" s="1"/>
  <c r="U31" i="1"/>
  <c r="S31" i="1" s="1"/>
  <c r="V31" i="1" s="1"/>
  <c r="P31" i="1" s="1"/>
  <c r="Q31" i="1" s="1"/>
  <c r="R21" i="1"/>
  <c r="R25" i="1"/>
  <c r="R29" i="1"/>
  <c r="R17" i="1"/>
  <c r="AF30" i="1" l="1"/>
  <c r="AH30" i="1" s="1"/>
  <c r="U29" i="1"/>
  <c r="S29" i="1" s="1"/>
  <c r="V29" i="1" s="1"/>
  <c r="P29" i="1" s="1"/>
  <c r="Q29" i="1" s="1"/>
  <c r="U30" i="1"/>
  <c r="S30" i="1" s="1"/>
  <c r="V30" i="1" s="1"/>
  <c r="P30" i="1" s="1"/>
  <c r="Q30" i="1" s="1"/>
  <c r="Z30" i="1"/>
  <c r="AD30" i="1" s="1"/>
  <c r="P27" i="1"/>
  <c r="Q27" i="1" s="1"/>
  <c r="AH20" i="1"/>
  <c r="AF18" i="1"/>
  <c r="P21" i="1"/>
  <c r="Q21" i="1" s="1"/>
  <c r="BO27" i="1"/>
  <c r="Z32" i="1"/>
  <c r="AD32" i="1" s="1"/>
  <c r="AG32" i="1"/>
  <c r="AF32" i="1"/>
  <c r="BO22" i="1"/>
  <c r="Z28" i="1"/>
  <c r="AD28" i="1" s="1"/>
  <c r="AG28" i="1"/>
  <c r="AF28" i="1"/>
  <c r="BN23" i="1"/>
  <c r="Z21" i="1"/>
  <c r="AD21" i="1" s="1"/>
  <c r="AG21" i="1"/>
  <c r="U28" i="1"/>
  <c r="S28" i="1" s="1"/>
  <c r="V28" i="1" s="1"/>
  <c r="P28" i="1" s="1"/>
  <c r="Q28" i="1" s="1"/>
  <c r="AF17" i="1"/>
  <c r="Z17" i="1"/>
  <c r="AD17" i="1" s="1"/>
  <c r="AG17" i="1"/>
  <c r="AH17" i="1" s="1"/>
  <c r="X19" i="1"/>
  <c r="Y19" i="1" s="1"/>
  <c r="U32" i="1"/>
  <c r="S32" i="1" s="1"/>
  <c r="V32" i="1" s="1"/>
  <c r="P32" i="1" s="1"/>
  <c r="Q32" i="1" s="1"/>
  <c r="Z25" i="1"/>
  <c r="AD25" i="1" s="1"/>
  <c r="AG25" i="1"/>
  <c r="AH25" i="1" s="1"/>
  <c r="BO26" i="1"/>
  <c r="AG18" i="1"/>
  <c r="AH18" i="1" s="1"/>
  <c r="Z18" i="1"/>
  <c r="AD18" i="1" s="1"/>
  <c r="AF25" i="1"/>
  <c r="Z29" i="1"/>
  <c r="AD29" i="1" s="1"/>
  <c r="AG29" i="1"/>
  <c r="AH29" i="1" s="1"/>
  <c r="Z24" i="1"/>
  <c r="AD24" i="1" s="1"/>
  <c r="AG24" i="1"/>
  <c r="AH24" i="1" s="1"/>
  <c r="AF24" i="1"/>
  <c r="BO30" i="1"/>
  <c r="AF21" i="1"/>
  <c r="AH28" i="1" l="1"/>
  <c r="AH21" i="1"/>
  <c r="AH32" i="1"/>
  <c r="AF19" i="1"/>
  <c r="AG19" i="1"/>
  <c r="AH19" i="1" s="1"/>
  <c r="Z19" i="1"/>
  <c r="AD19" i="1" s="1"/>
  <c r="U19" i="1"/>
  <c r="S19" i="1" s="1"/>
  <c r="V19" i="1" s="1"/>
  <c r="P19" i="1" s="1"/>
  <c r="Q19" i="1" s="1"/>
</calcChain>
</file>

<file path=xl/sharedStrings.xml><?xml version="1.0" encoding="utf-8"?>
<sst xmlns="http://schemas.openxmlformats.org/spreadsheetml/2006/main" count="1131" uniqueCount="511">
  <si>
    <t>File opened</t>
  </si>
  <si>
    <t>2023-06-27 08:50:29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</si>
  <si>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</si>
  <si>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</si>
  <si>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</si>
  <si>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</si>
  <si>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</si>
  <si>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</si>
  <si>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</si>
  <si>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</si>
  <si>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</si>
  <si>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</si>
  <si>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</si>
  <si>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{"h2oazero": "1.00658", "co2bspan2": "-0.0307545", "oxygen": "21", "co2azero": "0.992736", "h2oaspan2a": "0.0693836", "co2bspan2b": "0.324713", "h2obspan2b": "0.0697624", "co2bspan1": "1.00258", "h2oaspanconc2": "0", "co2bspanconc2": "309.1", "tazero": "-0.0478325", "h2oaspanconc1": "12.52", "h2obspanconc1": "12.52", "co2aspan2a": "0.327778", "h2obspanconc2": "0", "h2oaspan2": "0", "co2aspan2b": "0.325324", "ssb_ref": "38434", "flowbzero": "0.30834", "co2bspanconc1": "2490", "co2aspanconc1": "2490", "flowazero": "0.31134", "tbzero": "-0.0150089", "co2aspan1": "1.0024", "ssa_ref": "36474.5", "h2obspan1": "1.00227", "h2oaspan2b": "0.0696742", "h2obspan2a": "0.0696041", "co2aspanconc2": "309.1", "flowmeterzero": "0.995701", "h2oaspan1": "1.00419", "h2obzero": "1.00009", "co2bzero": "0.959397", "chamberpressurezero": "2.56232", "co2aspan2": "-0.030163", "h2obspan2": "0", "co2bspan2a": "0.327161"}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</si>
  <si>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</si>
  <si>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</si>
  <si>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</si>
  <si>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</si>
  <si>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</si>
  <si>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</si>
  <si>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</si>
  <si>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</si>
  <si>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</si>
  <si>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</si>
  <si>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</si>
  <si>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</si>
  <si>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</si>
  <si>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08:50:29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</si>
  <si>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</si>
  <si>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</si>
  <si>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</si>
  <si>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</si>
  <si>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</si>
  <si>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</si>
  <si>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</si>
  <si>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</si>
  <si>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</si>
  <si>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</si>
  <si>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</si>
  <si>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</si>
  <si>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</si>
  <si>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</si>
  <si>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</si>
  <si>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</si>
  <si>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</si>
  <si>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</si>
  <si>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</si>
  <si>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</si>
  <si>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</si>
  <si>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</si>
  <si>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</si>
  <si>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</si>
  <si>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</si>
  <si>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</si>
  <si>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</si>
  <si>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</si>
  <si>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</si>
  <si>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</si>
  <si>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</si>
  <si>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</si>
  <si>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</si>
  <si>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</si>
  <si>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</si>
  <si>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</si>
  <si>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</si>
  <si>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</si>
  <si>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</si>
  <si>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</si>
  <si>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</si>
  <si>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</si>
  <si>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</si>
  <si>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</si>
  <si>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</si>
  <si>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</si>
  <si>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</si>
  <si>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</si>
  <si>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</si>
  <si>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</si>
  <si>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</si>
  <si>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</si>
  <si>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</si>
  <si>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3.39863 91.6306 378.902 616.604 855.818 1043.72 1246.75 1358.24</t>
  </si>
  <si>
    <t>Fs_true</t>
  </si>
  <si>
    <t>-0.706398 101.998 405.854 601.385 805.575 1001.15 1208.76 1401.73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</si>
  <si>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</si>
  <si>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</si>
  <si>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</si>
  <si>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</si>
  <si>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</si>
  <si>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</si>
  <si>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</si>
  <si>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</si>
  <si>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</si>
  <si>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</si>
  <si>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</si>
  <si>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</si>
  <si>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</si>
  <si>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</si>
  <si>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</si>
  <si>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</si>
  <si>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</si>
  <si>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</si>
  <si>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</si>
  <si>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</si>
  <si>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</si>
  <si>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</si>
  <si>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</si>
  <si>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</si>
  <si>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</si>
  <si>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</si>
  <si>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</si>
  <si>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</si>
  <si>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</si>
  <si>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</si>
  <si>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</si>
  <si>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</si>
  <si>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</si>
  <si>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</si>
  <si>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</si>
  <si>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</si>
  <si>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</si>
  <si>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</si>
  <si>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</si>
  <si>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</si>
  <si>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</si>
  <si>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</si>
  <si>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</si>
  <si>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</si>
  <si>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</si>
  <si>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</si>
  <si>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</si>
  <si>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</si>
  <si>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</si>
  <si>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</si>
  <si>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</si>
  <si>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</si>
  <si>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</si>
  <si>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</si>
  <si>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</si>
  <si>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</si>
  <si>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</si>
  <si>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</si>
  <si>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</si>
  <si>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</si>
  <si>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</si>
  <si>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</si>
  <si>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</si>
  <si>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</si>
  <si>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</si>
  <si>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</si>
  <si>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</si>
  <si>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</si>
  <si>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</si>
  <si>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</si>
  <si>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</si>
  <si>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</si>
  <si>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</si>
  <si>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</si>
  <si>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</si>
  <si>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</si>
  <si>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</si>
  <si>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</si>
  <si>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</si>
  <si>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</si>
  <si>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</si>
  <si>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</si>
  <si>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</si>
  <si>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</si>
  <si>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</si>
  <si>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</si>
  <si>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</si>
  <si>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</si>
  <si>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</si>
  <si>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</si>
  <si>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</si>
  <si>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</si>
  <si>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</si>
  <si>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</si>
  <si>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</si>
  <si>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</si>
  <si>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</si>
  <si>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</si>
  <si>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</si>
  <si>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</si>
  <si>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</si>
  <si>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</si>
  <si>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</si>
  <si>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</si>
  <si>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</si>
  <si>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</si>
  <si>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</si>
  <si>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</si>
  <si>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</si>
  <si>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</si>
  <si>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</si>
  <si>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</si>
  <si>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</si>
  <si>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</si>
  <si>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</si>
  <si>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</si>
  <si>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</si>
  <si>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</si>
  <si>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</si>
  <si>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</si>
  <si>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</si>
  <si>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</si>
  <si>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</si>
  <si>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</si>
  <si>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</si>
  <si>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</si>
  <si>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</si>
  <si>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</si>
  <si>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</si>
  <si>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</si>
  <si>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</si>
  <si>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</si>
  <si>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</si>
  <si>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</si>
  <si>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</si>
  <si>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</si>
  <si>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</si>
  <si>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</si>
  <si>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</si>
  <si>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</si>
  <si>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</si>
  <si>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</si>
  <si>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</si>
  <si>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</si>
  <si>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</si>
  <si>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</si>
  <si>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</si>
  <si>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</si>
  <si>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</si>
  <si>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</si>
  <si>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</si>
  <si>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</si>
  <si>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</si>
  <si>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</si>
  <si>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</si>
  <si>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</si>
  <si>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</si>
  <si>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</si>
  <si>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</si>
  <si>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</si>
  <si>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</si>
  <si>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</si>
  <si>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</si>
  <si>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</si>
  <si>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</si>
  <si>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</si>
  <si>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</si>
  <si>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</si>
  <si>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</si>
  <si>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</si>
  <si>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</si>
  <si>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</si>
  <si>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</si>
  <si>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</si>
  <si>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</si>
  <si>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</si>
  <si>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</si>
  <si>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</si>
  <si>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</si>
  <si>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</si>
  <si>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</si>
  <si>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</si>
  <si>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</si>
  <si>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</si>
  <si>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</si>
  <si>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</si>
  <si>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</si>
  <si>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</si>
  <si>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</si>
  <si>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</si>
  <si>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</si>
  <si>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</si>
  <si>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</si>
  <si>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</si>
  <si>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</si>
  <si>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</si>
  <si>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</si>
  <si>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</si>
  <si>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</si>
  <si>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</si>
  <si>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</si>
  <si>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</si>
  <si>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</si>
  <si>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</si>
  <si>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</si>
  <si>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</si>
  <si>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</si>
  <si>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</si>
  <si>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</si>
  <si>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</si>
  <si>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</si>
  <si>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</si>
  <si>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</si>
  <si>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</si>
  <si>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</si>
  <si>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</si>
  <si>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</si>
  <si>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</si>
  <si>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</si>
  <si>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</si>
  <si>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</si>
  <si>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</si>
  <si>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</si>
  <si>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</si>
  <si>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</si>
  <si>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</si>
  <si>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</si>
  <si>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</si>
  <si>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</si>
  <si>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</si>
  <si>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</si>
  <si>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</si>
  <si>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</si>
  <si>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</si>
  <si>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</si>
  <si>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</si>
  <si>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</si>
  <si>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</si>
  <si>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</si>
  <si>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</si>
  <si>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</si>
  <si>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</si>
  <si>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</si>
  <si>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</si>
  <si>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</si>
  <si>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</si>
  <si>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</si>
  <si>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</si>
  <si>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</si>
  <si>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</si>
  <si>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</si>
  <si>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</si>
  <si>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</si>
  <si>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</si>
  <si>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</si>
  <si>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</si>
  <si>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</si>
  <si>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</si>
  <si>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</si>
  <si>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</si>
  <si>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</si>
  <si>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</si>
  <si>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</si>
  <si>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</si>
  <si>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</si>
  <si>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</si>
  <si>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</si>
  <si>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</si>
  <si>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</si>
  <si>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</si>
  <si>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</si>
  <si>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</si>
  <si>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</si>
  <si>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</si>
  <si>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</si>
  <si>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</si>
  <si>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</si>
  <si>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</si>
  <si>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</si>
  <si>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</si>
  <si>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</si>
  <si>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</si>
  <si>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</si>
  <si>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</si>
  <si>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</si>
  <si>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</si>
  <si>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</si>
  <si>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</si>
  <si>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</si>
  <si>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</si>
  <si>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</si>
  <si>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</si>
  <si>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</si>
  <si>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</si>
  <si>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</si>
  <si>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</si>
  <si>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</si>
  <si>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</si>
  <si>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</si>
  <si>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</si>
  <si>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</si>
  <si>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</si>
  <si>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</si>
  <si>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</si>
  <si>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</si>
  <si>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</si>
  <si>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</si>
  <si>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</si>
  <si>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</si>
  <si>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</si>
  <si>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</si>
  <si>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</si>
  <si>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</si>
  <si>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</si>
  <si>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</si>
  <si>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</si>
  <si>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</si>
  <si>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</si>
  <si>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</si>
  <si>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</si>
  <si>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</si>
  <si>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</si>
  <si>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</si>
  <si>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</si>
  <si>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</si>
  <si>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</si>
  <si>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</si>
  <si>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</si>
  <si>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</si>
  <si>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</si>
  <si>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</si>
  <si>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</si>
  <si>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</si>
  <si>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</si>
  <si>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</si>
  <si>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</si>
  <si>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</si>
  <si>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</si>
  <si>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</si>
  <si>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</si>
  <si>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</si>
  <si>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</si>
  <si>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</si>
  <si>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</si>
  <si>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</si>
  <si>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</si>
  <si>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</si>
  <si>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</si>
  <si>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</si>
  <si>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</si>
  <si>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</si>
  <si>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</si>
  <si>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20230627 08:50:55</t>
  </si>
  <si>
    <t>08:50:55</t>
  </si>
  <si>
    <t>Intact</t>
  </si>
  <si>
    <t>RECT-356-20230621-10_57_37</t>
  </si>
  <si>
    <t>MPF-445-20230627-08_50_38</t>
  </si>
  <si>
    <t>-</t>
  </si>
  <si>
    <t>1: Needles</t>
  </si>
  <si>
    <t>08:51:17</t>
  </si>
  <si>
    <t>3/3</t>
  </si>
  <si>
    <t>11111111</t>
  </si>
  <si>
    <t>oooooooo</t>
  </si>
  <si>
    <t>on</t>
  </si>
  <si>
    <t>20230627 09:13:38</t>
  </si>
  <si>
    <t>09:13:38</t>
  </si>
  <si>
    <t>Excised</t>
  </si>
  <si>
    <t>MPF-446-20230627-09_13_21</t>
  </si>
  <si>
    <t>09:13:56</t>
  </si>
  <si>
    <t>2/3</t>
  </si>
  <si>
    <t>20230627 09:51:12</t>
  </si>
  <si>
    <t>09:51:12</t>
  </si>
  <si>
    <t>MPF-447-20230627-09_50_55</t>
  </si>
  <si>
    <t>09:51:54</t>
  </si>
  <si>
    <t>1/3</t>
  </si>
  <si>
    <t>20230627 10:13:23</t>
  </si>
  <si>
    <t>10:13:23</t>
  </si>
  <si>
    <t>MPF-448-20230627-10_13_06</t>
  </si>
  <si>
    <t>10:13:46</t>
  </si>
  <si>
    <t>20230627 10:50:34</t>
  </si>
  <si>
    <t>10:50:34</t>
  </si>
  <si>
    <t>MPF-449-20230627-10_50_17</t>
  </si>
  <si>
    <t>10:51:00</t>
  </si>
  <si>
    <t>20230627 11:12:46</t>
  </si>
  <si>
    <t>11:12:46</t>
  </si>
  <si>
    <t>MPF-450-20230627-11_12_29</t>
  </si>
  <si>
    <t>11:13:15</t>
  </si>
  <si>
    <t>20230627 11:50:28</t>
  </si>
  <si>
    <t>11:50:28</t>
  </si>
  <si>
    <t>MPF-451-20230627-11_50_12</t>
  </si>
  <si>
    <t>11:51:10</t>
  </si>
  <si>
    <t>20230627 12:18:16</t>
  </si>
  <si>
    <t>12:18:16</t>
  </si>
  <si>
    <t>MPF-452-20230627-12_18_00</t>
  </si>
  <si>
    <t>12:18:58</t>
  </si>
  <si>
    <t>20230627 12:51:53</t>
  </si>
  <si>
    <t>12:51:53</t>
  </si>
  <si>
    <t>MPF-453-20230627-12_51_37</t>
  </si>
  <si>
    <t>12:52:35</t>
  </si>
  <si>
    <t>20230627 13:15:36</t>
  </si>
  <si>
    <t>13:15:36</t>
  </si>
  <si>
    <t>MPF-454-20230627-13_15_20</t>
  </si>
  <si>
    <t>13:16:00</t>
  </si>
  <si>
    <t>20230627 13:50:46</t>
  </si>
  <si>
    <t>13:50:46</t>
  </si>
  <si>
    <t>MPF-455-20230627-13_50_30</t>
  </si>
  <si>
    <t>13:51:28</t>
  </si>
  <si>
    <t>20230627 14:23:44</t>
  </si>
  <si>
    <t>14:23:44</t>
  </si>
  <si>
    <t>MPF-456-20230627-14_23_29</t>
  </si>
  <si>
    <t>14:24:08</t>
  </si>
  <si>
    <t>20230627 14:49:54</t>
  </si>
  <si>
    <t>14:49:54</t>
  </si>
  <si>
    <t>MPF-457-20230627-14_49_39</t>
  </si>
  <si>
    <t>14:50:21</t>
  </si>
  <si>
    <t>20230627 15:13:13</t>
  </si>
  <si>
    <t>15:13:13</t>
  </si>
  <si>
    <t>MPF-458-20230627-15_12_58</t>
  </si>
  <si>
    <t>15:13:34</t>
  </si>
  <si>
    <t>20230627 15:50:46</t>
  </si>
  <si>
    <t>15:50:46</t>
  </si>
  <si>
    <t>MPF-459-20230627-15_50_31</t>
  </si>
  <si>
    <t>15:51:13</t>
  </si>
  <si>
    <t>20230627 16:13:59</t>
  </si>
  <si>
    <t>16:13:59</t>
  </si>
  <si>
    <t>MPF-460-20230627-16_13_44</t>
  </si>
  <si>
    <t>16:14:18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</si>
</sst>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H31" sqref="H31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0</v>
      </c>
      <c r="D7">
        <v>0</v>
      </c>
      <c r="E7">
        <v>1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433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1687881055.0999999</v>
      </c>
      <c r="C17">
        <v>0</v>
      </c>
      <c r="D17" t="s">
        <v>436</v>
      </c>
      <c r="E17" t="s">
        <v>437</v>
      </c>
      <c r="F17">
        <v>30</v>
      </c>
      <c r="G17">
        <v>16.399999999999999</v>
      </c>
      <c r="H17" t="s">
        <v>438</v>
      </c>
      <c r="I17">
        <v>170</v>
      </c>
      <c r="J17">
        <v>47</v>
      </c>
      <c r="K17">
        <v>1687881051.5999999</v>
      </c>
      <c r="L17">
        <f t="shared" ref="L17:L32" si="0">(M17)/1000</f>
        <v>8.1706945056505749E-6</v>
      </c>
      <c r="M17">
        <f t="shared" ref="M17:M32" si="1">IF(DR17, AP17, AJ17)</f>
        <v>8.1706945056505744E-3</v>
      </c>
      <c r="N17">
        <f t="shared" ref="N17:N32" si="2">IF(DR17, AK17, AI17)</f>
        <v>1.6287827281823042</v>
      </c>
      <c r="O17">
        <f t="shared" ref="O17:O32" si="3">DT17 - IF(AW17&gt;1, N17*DN17*100/(AY17*EH17), 0)</f>
        <v>398.61900000000003</v>
      </c>
      <c r="P17">
        <f t="shared" ref="P17:P32" si="4">((V17-L17/2)*O17-N17)/(V17+L17/2)</f>
        <v>-5351.7422831766207</v>
      </c>
      <c r="Q17">
        <f t="shared" ref="Q17:Q32" si="5">P17*(EA17+EB17)/1000</f>
        <v>-538.90041411462539</v>
      </c>
      <c r="R17">
        <f t="shared" ref="R17:R32" si="6">(DT17 - IF(AW17&gt;1, N17*DN17*100/(AY17*EH17), 0))*(EA17+EB17)/1000</f>
        <v>40.139441102991626</v>
      </c>
      <c r="S17">
        <f t="shared" ref="S17:S32" si="7">2/((1/U17-1/T17)+SIGN(U17)*SQRT((1/U17-1/T17)*(1/U17-1/T17) + 4*DO17/((DO17+1)*(DO17+1))*(2*1/U17*1/T17-1/T17*1/T17)))</f>
        <v>4.475994697396355E-4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</v>
      </c>
      <c r="U17">
        <f t="shared" ref="U17:U32" si="9">L17*(1000-(1000*0.61365*EXP(17.502*Y17/(240.97+Y17))/(EA17+EB17)+DV17)/2)/(1000*0.61365*EXP(17.502*Y17/(240.97+Y17))/(EA17+EB17)-DV17)</f>
        <v>4.4756237208183782E-4</v>
      </c>
      <c r="V17">
        <f t="shared" ref="V17:V32" si="10">1/((DO17+1)/(S17/1.6)+1/(T17/1.37)) + DO17/((DO17+1)/(S17/1.6) + DO17/(T17/1.37))</f>
        <v>2.7972981528838448E-4</v>
      </c>
      <c r="W17">
        <f t="shared" ref="W17:W32" si="11">(DJ17*DM17)</f>
        <v>161.90226852304153</v>
      </c>
      <c r="X17">
        <f t="shared" ref="X17:X32" si="12">(EC17+(W17+2*0.95*0.0000000567*(((EC17+$B$7)+273)^4-(EC17+273)^4)-44100*L17)/(1.84*29.3*T17+8*0.95*0.0000000567*(EC17+273)^3))</f>
        <v>26.304751389896854</v>
      </c>
      <c r="Y17">
        <f t="shared" ref="Y17:Y32" si="13">($C$7*ED17+$D$7*EE17+$E$7*X17)</f>
        <v>26.304751389896854</v>
      </c>
      <c r="Z17">
        <f t="shared" ref="Z17:Z32" si="14">0.61365*EXP(17.502*Y17/(240.97+Y17))</f>
        <v>3.435588239393895</v>
      </c>
      <c r="AA17">
        <f t="shared" ref="AA17:AA32" si="15">(AB17/AC17*100)</f>
        <v>50.559923909145134</v>
      </c>
      <c r="AB17">
        <f t="shared" ref="AB17:AB32" si="16">DV17*(EA17+EB17)/1000</f>
        <v>1.6436415004165452</v>
      </c>
      <c r="AC17">
        <f t="shared" ref="AC17:AC32" si="17">0.61365*EXP(17.502*EC17/(240.97+EC17))</f>
        <v>3.2508781132070652</v>
      </c>
      <c r="AD17">
        <f t="shared" ref="AD17:AD32" si="18">(Z17-DV17*(EA17+EB17)/1000)</f>
        <v>1.7919467389773498</v>
      </c>
      <c r="AE17">
        <f t="shared" ref="AE17:AE32" si="19">(-L17*44100)</f>
        <v>-0.36032762769919036</v>
      </c>
      <c r="AF17">
        <f t="shared" ref="AF17:AF32" si="20">2*29.3*T17*0.92*(EC17-Y17)</f>
        <v>-150.86486999635204</v>
      </c>
      <c r="AG17">
        <f t="shared" ref="AG17:AG32" si="21">2*0.95*0.0000000567*(((EC17+$B$7)+273)^4-(Y17+273)^4)</f>
        <v>-10.727244087231544</v>
      </c>
      <c r="AH17">
        <f t="shared" ref="AH17:AH32" si="22">W17+AG17+AE17+AF17</f>
        <v>-5.0173188241245725E-2</v>
      </c>
      <c r="AI17">
        <f t="shared" ref="AI17:AI32" si="23">DZ17*AW17*(DU17-DT17*(1000-AW17*DW17)/(1000-AW17*DV17))/(100*DN17)</f>
        <v>1.5192784813181586</v>
      </c>
      <c r="AJ17">
        <f t="shared" ref="AJ17:AJ32" si="24">1000*DZ17*AW17*(DV17-DW17)/(100*DN17*(1000-AW17*DV17))</f>
        <v>0.12669742394008046</v>
      </c>
      <c r="AK17">
        <f t="shared" ref="AK17:AK32" si="25">(AL17 - AM17 - EA17*1000/(8.314*(EC17+273.15)) * AO17/DZ17 * AN17) * DZ17/(100*DN17) * (1000 - DW17)/1000</f>
        <v>1.6287827281823042</v>
      </c>
      <c r="AL17">
        <v>405.63009277734398</v>
      </c>
      <c r="AM17">
        <v>405.36326060606001</v>
      </c>
      <c r="AN17">
        <v>-5.1076480194652503E-2</v>
      </c>
      <c r="AO17">
        <v>67.022012952468998</v>
      </c>
      <c r="AP17">
        <f t="shared" ref="AP17:AP32" si="26">(AR17 - AQ17 + EA17*1000/(8.314*(EC17+273.15)) * AT17/DZ17 * AS17) * DZ17/(100*DN17) * 1000/(1000 - AR17)</f>
        <v>8.1706945056505744E-3</v>
      </c>
      <c r="AQ17">
        <v>16.282937499520401</v>
      </c>
      <c r="AR17">
        <v>16.285611515151501</v>
      </c>
      <c r="AS17">
        <v>-5.0945846913156603E-6</v>
      </c>
      <c r="AT17">
        <v>77.464481395053696</v>
      </c>
      <c r="AU17">
        <v>5</v>
      </c>
      <c r="AV17">
        <v>1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53525.527897634143</v>
      </c>
      <c r="AZ17" t="s">
        <v>439</v>
      </c>
      <c r="BA17">
        <v>10070.200000000001</v>
      </c>
      <c r="BB17">
        <v>138.84153846153799</v>
      </c>
      <c r="BC17">
        <v>472.31</v>
      </c>
      <c r="BD17">
        <f t="shared" ref="BD17:BD32" si="30">1-BB17/BC17</f>
        <v>0.70603726691889235</v>
      </c>
      <c r="BE17">
        <v>-0.242176552167957</v>
      </c>
      <c r="BF17" t="s">
        <v>440</v>
      </c>
      <c r="BG17">
        <v>10077.4</v>
      </c>
      <c r="BH17">
        <v>185.95464000000001</v>
      </c>
      <c r="BI17">
        <v>220.38923626265901</v>
      </c>
      <c r="BJ17">
        <f t="shared" ref="BJ17:BJ32" si="31">1-BH17/BI17</f>
        <v>0.15624445570299983</v>
      </c>
      <c r="BK17">
        <v>0.5</v>
      </c>
      <c r="BL17">
        <f t="shared" ref="BL17:BL32" si="32">DK17</f>
        <v>841.18405001193833</v>
      </c>
      <c r="BM17">
        <f t="shared" ref="BM17:BM32" si="33">N17</f>
        <v>1.6287827281823042</v>
      </c>
      <c r="BN17">
        <f t="shared" ref="BN17:BN32" si="34">BJ17*BK17*BL17</f>
        <v>65.715172020080146</v>
      </c>
      <c r="BO17">
        <f t="shared" ref="BO17:BO32" si="35">(BM17-BE17)/BL17</f>
        <v>2.2241972851526465E-3</v>
      </c>
      <c r="BP17">
        <f t="shared" ref="BP17:BP32" si="36">(BC17-BI17)/BI17</f>
        <v>1.1430719939385008</v>
      </c>
      <c r="BQ17">
        <f t="shared" ref="BQ17:BQ32" si="37">BB17/(BD17+BB17/BI17)</f>
        <v>103.92170737826906</v>
      </c>
      <c r="BR17" t="s">
        <v>441</v>
      </c>
      <c r="BS17">
        <v>0</v>
      </c>
      <c r="BT17">
        <f t="shared" ref="BT17:BT32" si="38">IF(BS17&lt;&gt;0, BS17, BQ17)</f>
        <v>103.92170737826906</v>
      </c>
      <c r="BU17">
        <f t="shared" ref="BU17:BU32" si="39">1-BT17/BI17</f>
        <v>0.52846287259503189</v>
      </c>
      <c r="BV17">
        <f t="shared" ref="BV17:BV32" si="40">(BI17-BH17)/(BI17-BT17)</f>
        <v>0.2956583400755422</v>
      </c>
      <c r="BW17">
        <f t="shared" ref="BW17:BW32" si="41">(BC17-BI17)/(BC17-BT17)</f>
        <v>0.68384573772548918</v>
      </c>
      <c r="BX17">
        <f t="shared" ref="BX17:BX32" si="42">(BI17-BH17)/(BI17-BB17)</f>
        <v>0.42226325440404566</v>
      </c>
      <c r="BY17">
        <f t="shared" ref="BY17:BY32" si="43">(BC17-BI17)/(BC17-BB17)</f>
        <v>0.75545604095541918</v>
      </c>
      <c r="BZ17">
        <f t="shared" ref="BZ17:BZ32" si="44">(BV17*BT17/BH17)</f>
        <v>0.16523018463683001</v>
      </c>
      <c r="CA17">
        <f t="shared" ref="CA17:CA32" si="45">(1-BZ17)</f>
        <v>0.83476981536316996</v>
      </c>
      <c r="CB17">
        <v>445</v>
      </c>
      <c r="CC17">
        <v>290</v>
      </c>
      <c r="CD17">
        <v>215.27</v>
      </c>
      <c r="CE17">
        <v>215</v>
      </c>
      <c r="CF17">
        <v>10077.4</v>
      </c>
      <c r="CG17">
        <v>214.32</v>
      </c>
      <c r="CH17">
        <v>0.95</v>
      </c>
      <c r="CI17">
        <v>300</v>
      </c>
      <c r="CJ17">
        <v>24.1</v>
      </c>
      <c r="CK17">
        <v>220.38923626265901</v>
      </c>
      <c r="CL17">
        <v>1.0835241989198801</v>
      </c>
      <c r="CM17">
        <v>-6.1150224659552501</v>
      </c>
      <c r="CN17">
        <v>0.96029522995802996</v>
      </c>
      <c r="CO17">
        <v>0.59153663700990899</v>
      </c>
      <c r="CP17">
        <v>-7.5227190211345904E-3</v>
      </c>
      <c r="CQ17">
        <v>290</v>
      </c>
      <c r="CR17">
        <v>214.57</v>
      </c>
      <c r="CS17">
        <v>895</v>
      </c>
      <c r="CT17">
        <v>10052</v>
      </c>
      <c r="CU17">
        <v>214.31</v>
      </c>
      <c r="CV17">
        <v>0.26</v>
      </c>
      <c r="DJ17">
        <f t="shared" ref="DJ17:DJ32" si="46">$B$11*EI17+$C$11*EJ17+$F$11*EU17*(1-EX17)</f>
        <v>999.988333333333</v>
      </c>
      <c r="DK17">
        <f t="shared" ref="DK17:DK32" si="47">DJ17*DL17</f>
        <v>841.18405001193833</v>
      </c>
      <c r="DL17">
        <f t="shared" ref="DL17:DL32" si="48">($B$11*$D$9+$C$11*$D$9+$F$11*((FH17+EZ17)/MAX(FH17+EZ17+FI17, 0.1)*$I$9+FI17/MAX(FH17+EZ17+FI17, 0.1)*$J$9))/($B$11+$C$11+$F$11)</f>
        <v>0.84119386394035123</v>
      </c>
      <c r="DM17">
        <f t="shared" ref="DM17:DM32" si="49">($B$11*$K$9+$C$11*$K$9+$F$11*((FH17+EZ17)/MAX(FH17+EZ17+FI17, 0.1)*$P$9+FI17/MAX(FH17+EZ17+FI17, 0.1)*$Q$9))/($B$11+$C$11+$F$11)</f>
        <v>0.16190415740487796</v>
      </c>
      <c r="DN17">
        <v>1.6439999999999999</v>
      </c>
      <c r="DO17">
        <v>0.5</v>
      </c>
      <c r="DP17" t="s">
        <v>442</v>
      </c>
      <c r="DQ17">
        <v>2</v>
      </c>
      <c r="DR17" t="b">
        <v>1</v>
      </c>
      <c r="DS17">
        <v>1687881051.5999999</v>
      </c>
      <c r="DT17">
        <v>398.61900000000003</v>
      </c>
      <c r="DU17">
        <v>399.13499999999999</v>
      </c>
      <c r="DV17">
        <v>16.322766666666698</v>
      </c>
      <c r="DW17">
        <v>16.2818</v>
      </c>
      <c r="DX17">
        <v>399.45699999999999</v>
      </c>
      <c r="DY17">
        <v>16.133766666666698</v>
      </c>
      <c r="DZ17">
        <v>500.14</v>
      </c>
      <c r="EA17">
        <v>100.59633333333301</v>
      </c>
      <c r="EB17">
        <v>9.9923250000000005E-2</v>
      </c>
      <c r="EC17">
        <v>25.371966666666701</v>
      </c>
      <c r="ED17">
        <v>25.575150000000001</v>
      </c>
      <c r="EE17">
        <v>999.9</v>
      </c>
      <c r="EF17">
        <v>0</v>
      </c>
      <c r="EG17">
        <v>0</v>
      </c>
      <c r="EH17">
        <v>10008.3433333333</v>
      </c>
      <c r="EI17">
        <v>0</v>
      </c>
      <c r="EJ17">
        <v>0.221023</v>
      </c>
      <c r="EK17">
        <v>-0.25311280000000003</v>
      </c>
      <c r="EL17">
        <v>405.48750000000001</v>
      </c>
      <c r="EM17">
        <v>405.74133333333299</v>
      </c>
      <c r="EN17">
        <v>8.2966483333333299E-3</v>
      </c>
      <c r="EO17">
        <v>399.13499999999999</v>
      </c>
      <c r="EP17">
        <v>16.2818</v>
      </c>
      <c r="EQ17">
        <v>1.63872333333333</v>
      </c>
      <c r="ER17">
        <v>1.6378916666666701</v>
      </c>
      <c r="ES17">
        <v>14.32785</v>
      </c>
      <c r="ET17">
        <v>14.32</v>
      </c>
      <c r="EU17">
        <v>999.988333333333</v>
      </c>
      <c r="EV17">
        <v>0.960005833333333</v>
      </c>
      <c r="EW17">
        <v>3.9993849999999997E-2</v>
      </c>
      <c r="EX17">
        <v>0</v>
      </c>
      <c r="EY17">
        <v>185.92633333333299</v>
      </c>
      <c r="EZ17">
        <v>4.9999900000000004</v>
      </c>
      <c r="FA17">
        <v>2154.7249999999999</v>
      </c>
      <c r="FB17">
        <v>8665.2133333333295</v>
      </c>
      <c r="FC17">
        <v>37</v>
      </c>
      <c r="FD17">
        <v>39.061999999999998</v>
      </c>
      <c r="FE17">
        <v>38.228999999999999</v>
      </c>
      <c r="FF17">
        <v>38.811999999999998</v>
      </c>
      <c r="FG17">
        <v>39.7395</v>
      </c>
      <c r="FH17">
        <v>955.19333333333304</v>
      </c>
      <c r="FI17">
        <v>39.795000000000002</v>
      </c>
      <c r="FJ17">
        <v>0</v>
      </c>
      <c r="FK17">
        <v>1687881065.9000001</v>
      </c>
      <c r="FL17">
        <v>0</v>
      </c>
      <c r="FM17">
        <v>185.95464000000001</v>
      </c>
      <c r="FN17">
        <v>-0.156384607955807</v>
      </c>
      <c r="FO17">
        <v>-1.9376923693682999</v>
      </c>
      <c r="FP17">
        <v>2154.7944000000002</v>
      </c>
      <c r="FQ17">
        <v>15</v>
      </c>
      <c r="FR17">
        <v>1687881077.0999999</v>
      </c>
      <c r="FS17" t="s">
        <v>443</v>
      </c>
      <c r="FT17">
        <v>1687881077.0999999</v>
      </c>
      <c r="FU17">
        <v>1687881073.0999999</v>
      </c>
      <c r="FV17">
        <v>1</v>
      </c>
      <c r="FW17">
        <v>-0.26200000000000001</v>
      </c>
      <c r="FX17">
        <v>3.4000000000000002E-2</v>
      </c>
      <c r="FY17">
        <v>-0.83799999999999997</v>
      </c>
      <c r="FZ17">
        <v>0.189</v>
      </c>
      <c r="GA17">
        <v>401</v>
      </c>
      <c r="GB17">
        <v>16</v>
      </c>
      <c r="GC17">
        <v>0.28000000000000003</v>
      </c>
      <c r="GD17">
        <v>0.1</v>
      </c>
      <c r="GE17">
        <v>-0.21031113047618999</v>
      </c>
      <c r="GF17">
        <v>-0.26006749870129803</v>
      </c>
      <c r="GG17">
        <v>0.30639267057986302</v>
      </c>
      <c r="GH17">
        <v>1</v>
      </c>
      <c r="GI17">
        <v>185.96414705882401</v>
      </c>
      <c r="GJ17">
        <v>-0.205485102774661</v>
      </c>
      <c r="GK17">
        <v>0.18456389493852701</v>
      </c>
      <c r="GL17">
        <v>1</v>
      </c>
      <c r="GM17">
        <v>7.55764E-3</v>
      </c>
      <c r="GN17">
        <v>-1.1160932727272701E-2</v>
      </c>
      <c r="GO17">
        <v>2.5157353867474499E-3</v>
      </c>
      <c r="GP17">
        <v>1</v>
      </c>
      <c r="GQ17">
        <v>3</v>
      </c>
      <c r="GR17">
        <v>3</v>
      </c>
      <c r="GS17" t="s">
        <v>444</v>
      </c>
      <c r="GT17">
        <v>2.9522300000000001</v>
      </c>
      <c r="GU17">
        <v>2.7109399999999999</v>
      </c>
      <c r="GV17">
        <v>0.105083</v>
      </c>
      <c r="GW17">
        <v>0.104799</v>
      </c>
      <c r="GX17">
        <v>8.7902900000000006E-2</v>
      </c>
      <c r="GY17">
        <v>8.8570599999999999E-2</v>
      </c>
      <c r="GZ17">
        <v>27896.6</v>
      </c>
      <c r="HA17">
        <v>32164</v>
      </c>
      <c r="HB17">
        <v>31064.6</v>
      </c>
      <c r="HC17">
        <v>34599.1</v>
      </c>
      <c r="HD17">
        <v>38622.1</v>
      </c>
      <c r="HE17">
        <v>39038.199999999997</v>
      </c>
      <c r="HF17">
        <v>42702.9</v>
      </c>
      <c r="HG17">
        <v>42900.9</v>
      </c>
      <c r="HH17">
        <v>2.0728499999999999</v>
      </c>
      <c r="HI17">
        <v>2.2225000000000001</v>
      </c>
      <c r="HJ17">
        <v>0.166934</v>
      </c>
      <c r="HK17">
        <v>0</v>
      </c>
      <c r="HL17">
        <v>22.822199999999999</v>
      </c>
      <c r="HM17">
        <v>999.9</v>
      </c>
      <c r="HN17">
        <v>77.132999999999996</v>
      </c>
      <c r="HO17">
        <v>24.713000000000001</v>
      </c>
      <c r="HP17">
        <v>23.966100000000001</v>
      </c>
      <c r="HQ17">
        <v>59.6372</v>
      </c>
      <c r="HR17">
        <v>19.959900000000001</v>
      </c>
      <c r="HS17">
        <v>1</v>
      </c>
      <c r="HT17">
        <v>-0.35837400000000003</v>
      </c>
      <c r="HU17">
        <v>-1.35521</v>
      </c>
      <c r="HV17">
        <v>20.292200000000001</v>
      </c>
      <c r="HW17">
        <v>5.2485900000000001</v>
      </c>
      <c r="HX17">
        <v>11.986000000000001</v>
      </c>
      <c r="HY17">
        <v>4.9734999999999996</v>
      </c>
      <c r="HZ17">
        <v>3.29752</v>
      </c>
      <c r="IA17">
        <v>9999</v>
      </c>
      <c r="IB17">
        <v>9999</v>
      </c>
      <c r="IC17">
        <v>9999</v>
      </c>
      <c r="ID17">
        <v>999.9</v>
      </c>
      <c r="IE17">
        <v>4.9719899999999999</v>
      </c>
      <c r="IF17">
        <v>1.8539099999999999</v>
      </c>
      <c r="IG17">
        <v>1.8549599999999999</v>
      </c>
      <c r="IH17">
        <v>1.85927</v>
      </c>
      <c r="II17">
        <v>1.85361</v>
      </c>
      <c r="IJ17">
        <v>1.85806</v>
      </c>
      <c r="IK17">
        <v>1.85521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-0.83799999999999997</v>
      </c>
      <c r="JA17">
        <v>0.189</v>
      </c>
      <c r="JB17">
        <v>-0.31924376797068499</v>
      </c>
      <c r="JC17">
        <v>-6.8838208586326796E-4</v>
      </c>
      <c r="JD17">
        <v>1.2146953680521199E-7</v>
      </c>
      <c r="JE17">
        <v>-3.3979593155360199E-13</v>
      </c>
      <c r="JF17">
        <v>1.29708771732057E-2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996.2</v>
      </c>
      <c r="JO17">
        <v>996.2</v>
      </c>
      <c r="JP17">
        <v>0.943604</v>
      </c>
      <c r="JQ17">
        <v>2.36572</v>
      </c>
      <c r="JR17">
        <v>1.5966800000000001</v>
      </c>
      <c r="JS17">
        <v>2.3339799999999999</v>
      </c>
      <c r="JT17">
        <v>1.5905800000000001</v>
      </c>
      <c r="JU17">
        <v>2.4560499999999998</v>
      </c>
      <c r="JV17">
        <v>29.537800000000001</v>
      </c>
      <c r="JW17">
        <v>15.786899999999999</v>
      </c>
      <c r="JX17">
        <v>18</v>
      </c>
      <c r="JY17">
        <v>488.08199999999999</v>
      </c>
      <c r="JZ17">
        <v>566.00699999999995</v>
      </c>
      <c r="KA17">
        <v>24.9971</v>
      </c>
      <c r="KB17">
        <v>22.5501</v>
      </c>
      <c r="KC17">
        <v>30.0001</v>
      </c>
      <c r="KD17">
        <v>22.464300000000001</v>
      </c>
      <c r="KE17">
        <v>22.4299</v>
      </c>
      <c r="KF17">
        <v>18.933199999999999</v>
      </c>
      <c r="KG17">
        <v>37.902200000000001</v>
      </c>
      <c r="KH17">
        <v>61.558700000000002</v>
      </c>
      <c r="KI17">
        <v>25</v>
      </c>
      <c r="KJ17">
        <v>400</v>
      </c>
      <c r="KK17">
        <v>16.203099999999999</v>
      </c>
      <c r="KL17">
        <v>101.122</v>
      </c>
      <c r="KM17">
        <v>100.822</v>
      </c>
    </row>
    <row r="18" spans="1:299" x14ac:dyDescent="0.2">
      <c r="A18">
        <v>2</v>
      </c>
      <c r="B18">
        <v>1687882418.0999999</v>
      </c>
      <c r="C18">
        <v>1363</v>
      </c>
      <c r="D18" t="s">
        <v>448</v>
      </c>
      <c r="E18" t="s">
        <v>449</v>
      </c>
      <c r="F18">
        <v>30</v>
      </c>
      <c r="G18">
        <v>16.7</v>
      </c>
      <c r="H18" t="s">
        <v>450</v>
      </c>
      <c r="I18">
        <v>140</v>
      </c>
      <c r="J18">
        <v>47</v>
      </c>
      <c r="K18">
        <v>1687882410.0999999</v>
      </c>
      <c r="L18">
        <f t="shared" si="0"/>
        <v>3.4160883803197544E-4</v>
      </c>
      <c r="M18">
        <f t="shared" si="1"/>
        <v>0.34160883803197545</v>
      </c>
      <c r="N18">
        <f t="shared" si="2"/>
        <v>4.2741006502133638</v>
      </c>
      <c r="O18">
        <f t="shared" si="3"/>
        <v>398.3322</v>
      </c>
      <c r="P18">
        <f t="shared" si="4"/>
        <v>27.196976574153229</v>
      </c>
      <c r="Q18">
        <f t="shared" si="5"/>
        <v>2.7390395662274321</v>
      </c>
      <c r="R18">
        <f t="shared" si="6"/>
        <v>40.116505352264078</v>
      </c>
      <c r="S18">
        <f t="shared" si="7"/>
        <v>1.879523846189813E-2</v>
      </c>
      <c r="T18">
        <f t="shared" si="8"/>
        <v>3</v>
      </c>
      <c r="U18">
        <f t="shared" si="9"/>
        <v>1.8730064706152773E-2</v>
      </c>
      <c r="V18">
        <f t="shared" si="10"/>
        <v>1.1712127116010468E-2</v>
      </c>
      <c r="W18">
        <f t="shared" si="11"/>
        <v>161.90088262685035</v>
      </c>
      <c r="X18">
        <f t="shared" si="12"/>
        <v>26.145716893880277</v>
      </c>
      <c r="Y18">
        <f t="shared" si="13"/>
        <v>26.145716893880277</v>
      </c>
      <c r="Z18">
        <f t="shared" si="14"/>
        <v>3.4034629328197799</v>
      </c>
      <c r="AA18">
        <f t="shared" si="15"/>
        <v>49.81751253871343</v>
      </c>
      <c r="AB18">
        <f t="shared" si="16"/>
        <v>1.6123799273556765</v>
      </c>
      <c r="AC18">
        <f t="shared" si="17"/>
        <v>3.2365725328069885</v>
      </c>
      <c r="AD18">
        <f t="shared" si="18"/>
        <v>1.7910830054641034</v>
      </c>
      <c r="AE18">
        <f t="shared" si="19"/>
        <v>-15.064949757210117</v>
      </c>
      <c r="AF18">
        <f t="shared" si="20"/>
        <v>-137.13760850861533</v>
      </c>
      <c r="AG18">
        <f t="shared" si="21"/>
        <v>-9.7397539447222723</v>
      </c>
      <c r="AH18">
        <f t="shared" si="22"/>
        <v>-4.1429583697379258E-2</v>
      </c>
      <c r="AI18">
        <f t="shared" si="23"/>
        <v>5.0516993098562084</v>
      </c>
      <c r="AJ18">
        <f t="shared" si="24"/>
        <v>0.33401581175900585</v>
      </c>
      <c r="AK18">
        <f t="shared" si="25"/>
        <v>4.2741006502133638</v>
      </c>
      <c r="AL18">
        <v>406.93120868302299</v>
      </c>
      <c r="AM18">
        <v>405.14689696969702</v>
      </c>
      <c r="AN18">
        <v>6.5612084264914994E-2</v>
      </c>
      <c r="AO18">
        <v>67.040031111588902</v>
      </c>
      <c r="AP18">
        <f t="shared" si="26"/>
        <v>0.34160883803197545</v>
      </c>
      <c r="AQ18">
        <v>15.8988519428567</v>
      </c>
      <c r="AR18">
        <v>16.009419999999999</v>
      </c>
      <c r="AS18">
        <v>-1.14259137907986E-5</v>
      </c>
      <c r="AT18">
        <v>77.696568282172393</v>
      </c>
      <c r="AU18">
        <v>4</v>
      </c>
      <c r="AV18">
        <v>1</v>
      </c>
      <c r="AW18">
        <f t="shared" si="27"/>
        <v>1</v>
      </c>
      <c r="AX18">
        <f t="shared" si="28"/>
        <v>0</v>
      </c>
      <c r="AY18">
        <f t="shared" si="29"/>
        <v>53465.631794453882</v>
      </c>
      <c r="AZ18" t="s">
        <v>439</v>
      </c>
      <c r="BA18">
        <v>10070.200000000001</v>
      </c>
      <c r="BB18">
        <v>138.84153846153799</v>
      </c>
      <c r="BC18">
        <v>472.31</v>
      </c>
      <c r="BD18">
        <f t="shared" si="30"/>
        <v>0.70603726691889235</v>
      </c>
      <c r="BE18">
        <v>-0.242176552167957</v>
      </c>
      <c r="BF18" t="s">
        <v>451</v>
      </c>
      <c r="BG18">
        <v>10089.299999999999</v>
      </c>
      <c r="BH18">
        <v>187.99350000000001</v>
      </c>
      <c r="BI18">
        <v>231.68404200715099</v>
      </c>
      <c r="BJ18">
        <f t="shared" si="31"/>
        <v>0.18857812402030893</v>
      </c>
      <c r="BK18">
        <v>0.5</v>
      </c>
      <c r="BL18">
        <f t="shared" si="32"/>
        <v>841.17540546468956</v>
      </c>
      <c r="BM18">
        <f t="shared" si="33"/>
        <v>4.2741006502133638</v>
      </c>
      <c r="BN18">
        <f t="shared" si="34"/>
        <v>79.313639967276941</v>
      </c>
      <c r="BO18">
        <f t="shared" si="35"/>
        <v>5.3690076683666228E-3</v>
      </c>
      <c r="BP18">
        <f t="shared" si="36"/>
        <v>1.0385953037949072</v>
      </c>
      <c r="BQ18">
        <f t="shared" si="37"/>
        <v>106.36685368896288</v>
      </c>
      <c r="BR18" t="s">
        <v>441</v>
      </c>
      <c r="BS18">
        <v>0</v>
      </c>
      <c r="BT18">
        <f t="shared" si="38"/>
        <v>106.36685368896288</v>
      </c>
      <c r="BU18">
        <f t="shared" si="39"/>
        <v>0.5408969354666221</v>
      </c>
      <c r="BV18">
        <f t="shared" si="40"/>
        <v>0.34863966063632057</v>
      </c>
      <c r="BW18">
        <f t="shared" si="41"/>
        <v>0.6575501151436417</v>
      </c>
      <c r="BX18">
        <f t="shared" si="42"/>
        <v>0.47058771940252625</v>
      </c>
      <c r="BY18">
        <f t="shared" si="43"/>
        <v>0.72158535437719462</v>
      </c>
      <c r="BZ18">
        <f t="shared" si="44"/>
        <v>0.19726056365285596</v>
      </c>
      <c r="CA18">
        <f t="shared" si="45"/>
        <v>0.80273943634714406</v>
      </c>
      <c r="CB18">
        <v>446</v>
      </c>
      <c r="CC18">
        <v>290</v>
      </c>
      <c r="CD18">
        <v>221.81</v>
      </c>
      <c r="CE18">
        <v>215</v>
      </c>
      <c r="CF18">
        <v>10089.299999999999</v>
      </c>
      <c r="CG18">
        <v>221.21</v>
      </c>
      <c r="CH18">
        <v>0.6</v>
      </c>
      <c r="CI18">
        <v>300</v>
      </c>
      <c r="CJ18">
        <v>24.1</v>
      </c>
      <c r="CK18">
        <v>231.68404200715099</v>
      </c>
      <c r="CL18">
        <v>1.2436177686254</v>
      </c>
      <c r="CM18">
        <v>-10.570295221060601</v>
      </c>
      <c r="CN18">
        <v>1.10349187717806</v>
      </c>
      <c r="CO18">
        <v>0.76619186603976197</v>
      </c>
      <c r="CP18">
        <v>-7.5320068965517304E-3</v>
      </c>
      <c r="CQ18">
        <v>290</v>
      </c>
      <c r="CR18">
        <v>220.46</v>
      </c>
      <c r="CS18">
        <v>655</v>
      </c>
      <c r="CT18">
        <v>10072.299999999999</v>
      </c>
      <c r="CU18">
        <v>221.19</v>
      </c>
      <c r="CV18">
        <v>-0.73</v>
      </c>
      <c r="DJ18">
        <f t="shared" si="46"/>
        <v>999.97786666666696</v>
      </c>
      <c r="DK18">
        <f t="shared" si="47"/>
        <v>841.17540546468956</v>
      </c>
      <c r="DL18">
        <f t="shared" si="48"/>
        <v>0.84119402389241815</v>
      </c>
      <c r="DM18">
        <f t="shared" si="49"/>
        <v>0.16190446611236692</v>
      </c>
      <c r="DN18">
        <v>1.6439999999999999</v>
      </c>
      <c r="DO18">
        <v>0.5</v>
      </c>
      <c r="DP18" t="s">
        <v>442</v>
      </c>
      <c r="DQ18">
        <v>2</v>
      </c>
      <c r="DR18" t="b">
        <v>1</v>
      </c>
      <c r="DS18">
        <v>1687882410.0999999</v>
      </c>
      <c r="DT18">
        <v>398.3322</v>
      </c>
      <c r="DU18">
        <v>400.03653333333301</v>
      </c>
      <c r="DV18">
        <v>16.00994</v>
      </c>
      <c r="DW18">
        <v>15.901899999999999</v>
      </c>
      <c r="DX18">
        <v>399.06119999999999</v>
      </c>
      <c r="DY18">
        <v>15.832940000000001</v>
      </c>
      <c r="DZ18">
        <v>500.12086666666698</v>
      </c>
      <c r="EA18">
        <v>100.611133333333</v>
      </c>
      <c r="EB18">
        <v>0.100045306666667</v>
      </c>
      <c r="EC18">
        <v>25.297806666666698</v>
      </c>
      <c r="ED18">
        <v>25.69746</v>
      </c>
      <c r="EE18">
        <v>999.9</v>
      </c>
      <c r="EF18">
        <v>0</v>
      </c>
      <c r="EG18">
        <v>0</v>
      </c>
      <c r="EH18">
        <v>9992.5433333333294</v>
      </c>
      <c r="EI18">
        <v>0</v>
      </c>
      <c r="EJ18">
        <v>0.221023</v>
      </c>
      <c r="EK18">
        <v>-1.8121579999999999</v>
      </c>
      <c r="EL18">
        <v>404.70620000000002</v>
      </c>
      <c r="EM18">
        <v>406.50053333333301</v>
      </c>
      <c r="EN18">
        <v>0.114756333333333</v>
      </c>
      <c r="EO18">
        <v>400.03653333333301</v>
      </c>
      <c r="EP18">
        <v>15.901899999999999</v>
      </c>
      <c r="EQ18">
        <v>1.6114520000000001</v>
      </c>
      <c r="ER18">
        <v>1.59990733333333</v>
      </c>
      <c r="ES18">
        <v>14.0687466666667</v>
      </c>
      <c r="ET18">
        <v>13.9579</v>
      </c>
      <c r="EU18">
        <v>999.97786666666696</v>
      </c>
      <c r="EV18">
        <v>0.96000240000000003</v>
      </c>
      <c r="EW18">
        <v>3.9997539999999998E-2</v>
      </c>
      <c r="EX18">
        <v>0</v>
      </c>
      <c r="EY18">
        <v>187.97720000000001</v>
      </c>
      <c r="EZ18">
        <v>4.9999900000000004</v>
      </c>
      <c r="FA18">
        <v>2085.2413333333302</v>
      </c>
      <c r="FB18">
        <v>8665.1246666666702</v>
      </c>
      <c r="FC18">
        <v>36.816200000000002</v>
      </c>
      <c r="FD18">
        <v>38.728999999999999</v>
      </c>
      <c r="FE18">
        <v>38.045466666666698</v>
      </c>
      <c r="FF18">
        <v>38.7582666666667</v>
      </c>
      <c r="FG18">
        <v>39.553733333333298</v>
      </c>
      <c r="FH18">
        <v>955.18</v>
      </c>
      <c r="FI18">
        <v>39.799999999999997</v>
      </c>
      <c r="FJ18">
        <v>0</v>
      </c>
      <c r="FK18">
        <v>1361.5</v>
      </c>
      <c r="FL18">
        <v>0</v>
      </c>
      <c r="FM18">
        <v>187.99350000000001</v>
      </c>
      <c r="FN18">
        <v>-0.36160683555325102</v>
      </c>
      <c r="FO18">
        <v>-250.63726418313499</v>
      </c>
      <c r="FP18">
        <v>2081.8453846153898</v>
      </c>
      <c r="FQ18">
        <v>15</v>
      </c>
      <c r="FR18">
        <v>1687882436.0999999</v>
      </c>
      <c r="FS18" t="s">
        <v>452</v>
      </c>
      <c r="FT18">
        <v>1687882436.0999999</v>
      </c>
      <c r="FU18">
        <v>1687882436.0999999</v>
      </c>
      <c r="FV18">
        <v>2</v>
      </c>
      <c r="FW18">
        <v>0.108</v>
      </c>
      <c r="FX18">
        <v>-4.0000000000000001E-3</v>
      </c>
      <c r="FY18">
        <v>-0.72899999999999998</v>
      </c>
      <c r="FZ18">
        <v>0.17699999999999999</v>
      </c>
      <c r="GA18">
        <v>404</v>
      </c>
      <c r="GB18">
        <v>16</v>
      </c>
      <c r="GC18">
        <v>0.21</v>
      </c>
      <c r="GD18">
        <v>0.13</v>
      </c>
      <c r="GE18">
        <v>-1.73370195238095</v>
      </c>
      <c r="GF18">
        <v>-2.4385418181818199</v>
      </c>
      <c r="GG18">
        <v>0.55427559541565496</v>
      </c>
      <c r="GH18">
        <v>0</v>
      </c>
      <c r="GI18">
        <v>188.05279411764701</v>
      </c>
      <c r="GJ18">
        <v>-0.83573720205500801</v>
      </c>
      <c r="GK18">
        <v>0.202638881846466</v>
      </c>
      <c r="GL18">
        <v>1</v>
      </c>
      <c r="GM18">
        <v>0.11488452380952401</v>
      </c>
      <c r="GN18">
        <v>-4.5855584415584903E-3</v>
      </c>
      <c r="GO18">
        <v>1.5345859568485899E-3</v>
      </c>
      <c r="GP18">
        <v>1</v>
      </c>
      <c r="GQ18">
        <v>2</v>
      </c>
      <c r="GR18">
        <v>3</v>
      </c>
      <c r="GS18" t="s">
        <v>453</v>
      </c>
      <c r="GT18">
        <v>2.9518300000000002</v>
      </c>
      <c r="GU18">
        <v>2.7105199999999998</v>
      </c>
      <c r="GV18">
        <v>0.105056</v>
      </c>
      <c r="GW18">
        <v>0.10523299999999999</v>
      </c>
      <c r="GX18">
        <v>8.6609400000000003E-2</v>
      </c>
      <c r="GY18">
        <v>8.6976800000000007E-2</v>
      </c>
      <c r="GZ18">
        <v>27873.8</v>
      </c>
      <c r="HA18">
        <v>32118.7</v>
      </c>
      <c r="HB18">
        <v>31040.6</v>
      </c>
      <c r="HC18">
        <v>34569.599999999999</v>
      </c>
      <c r="HD18">
        <v>38650</v>
      </c>
      <c r="HE18">
        <v>39077.800000000003</v>
      </c>
      <c r="HF18">
        <v>42672.800000000003</v>
      </c>
      <c r="HG18">
        <v>42869.599999999999</v>
      </c>
      <c r="HH18">
        <v>2.0663</v>
      </c>
      <c r="HI18">
        <v>2.2048000000000001</v>
      </c>
      <c r="HJ18">
        <v>0.15795999999999999</v>
      </c>
      <c r="HK18">
        <v>0</v>
      </c>
      <c r="HL18">
        <v>23.1007</v>
      </c>
      <c r="HM18">
        <v>999.9</v>
      </c>
      <c r="HN18">
        <v>61.744999999999997</v>
      </c>
      <c r="HO18">
        <v>27.13</v>
      </c>
      <c r="HP18">
        <v>22.132899999999999</v>
      </c>
      <c r="HQ18">
        <v>59.807200000000002</v>
      </c>
      <c r="HR18">
        <v>19.755600000000001</v>
      </c>
      <c r="HS18">
        <v>1</v>
      </c>
      <c r="HT18">
        <v>-0.32286599999999999</v>
      </c>
      <c r="HU18">
        <v>-1.4288700000000001</v>
      </c>
      <c r="HV18">
        <v>20.2897</v>
      </c>
      <c r="HW18">
        <v>5.2473900000000002</v>
      </c>
      <c r="HX18">
        <v>11.986000000000001</v>
      </c>
      <c r="HY18">
        <v>4.9736000000000002</v>
      </c>
      <c r="HZ18">
        <v>3.29752</v>
      </c>
      <c r="IA18">
        <v>9999</v>
      </c>
      <c r="IB18">
        <v>9999</v>
      </c>
      <c r="IC18">
        <v>9999</v>
      </c>
      <c r="ID18">
        <v>999.9</v>
      </c>
      <c r="IE18">
        <v>4.9719499999999996</v>
      </c>
      <c r="IF18">
        <v>1.8541000000000001</v>
      </c>
      <c r="IG18">
        <v>1.8551599999999999</v>
      </c>
      <c r="IH18">
        <v>1.8593900000000001</v>
      </c>
      <c r="II18">
        <v>1.8536600000000001</v>
      </c>
      <c r="IJ18">
        <v>1.85815</v>
      </c>
      <c r="IK18">
        <v>1.8553200000000001</v>
      </c>
      <c r="IL18">
        <v>1.85385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-0.72899999999999998</v>
      </c>
      <c r="JA18">
        <v>0.17699999999999999</v>
      </c>
      <c r="JB18">
        <v>-0.58147370355343797</v>
      </c>
      <c r="JC18">
        <v>-6.8838208586326796E-4</v>
      </c>
      <c r="JD18">
        <v>1.2146953680521199E-7</v>
      </c>
      <c r="JE18">
        <v>-3.3979593155360199E-13</v>
      </c>
      <c r="JF18">
        <v>4.7308325119954302E-2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22.4</v>
      </c>
      <c r="JO18">
        <v>22.4</v>
      </c>
      <c r="JP18">
        <v>0.943604</v>
      </c>
      <c r="JQ18">
        <v>2.3815900000000001</v>
      </c>
      <c r="JR18">
        <v>1.5966800000000001</v>
      </c>
      <c r="JS18">
        <v>2.3278799999999999</v>
      </c>
      <c r="JT18">
        <v>1.5905800000000001</v>
      </c>
      <c r="JU18">
        <v>2.49146</v>
      </c>
      <c r="JV18">
        <v>32.953699999999998</v>
      </c>
      <c r="JW18">
        <v>15.559200000000001</v>
      </c>
      <c r="JX18">
        <v>18</v>
      </c>
      <c r="JY18">
        <v>488.37099999999998</v>
      </c>
      <c r="JZ18">
        <v>558.37699999999995</v>
      </c>
      <c r="KA18">
        <v>24.999500000000001</v>
      </c>
      <c r="KB18">
        <v>22.979399999999998</v>
      </c>
      <c r="KC18">
        <v>30.000299999999999</v>
      </c>
      <c r="KD18">
        <v>22.9133</v>
      </c>
      <c r="KE18">
        <v>22.880500000000001</v>
      </c>
      <c r="KF18">
        <v>18.930599999999998</v>
      </c>
      <c r="KG18">
        <v>28.988700000000001</v>
      </c>
      <c r="KH18">
        <v>21.558700000000002</v>
      </c>
      <c r="KI18">
        <v>25</v>
      </c>
      <c r="KJ18">
        <v>400</v>
      </c>
      <c r="KK18">
        <v>15.9276</v>
      </c>
      <c r="KL18">
        <v>101.048</v>
      </c>
      <c r="KM18">
        <v>100.74299999999999</v>
      </c>
    </row>
    <row r="19" spans="1:299" x14ac:dyDescent="0.2">
      <c r="A19">
        <v>3</v>
      </c>
      <c r="B19">
        <v>1687884672.0999999</v>
      </c>
      <c r="C19">
        <v>3617</v>
      </c>
      <c r="D19" t="s">
        <v>454</v>
      </c>
      <c r="E19" t="s">
        <v>455</v>
      </c>
      <c r="F19">
        <v>30</v>
      </c>
      <c r="G19">
        <v>17.3</v>
      </c>
      <c r="H19" t="s">
        <v>438</v>
      </c>
      <c r="I19">
        <v>180</v>
      </c>
      <c r="J19">
        <v>47</v>
      </c>
      <c r="K19">
        <v>1687884664.0999999</v>
      </c>
      <c r="L19">
        <f t="shared" si="0"/>
        <v>2.5994874575578484E-4</v>
      </c>
      <c r="M19">
        <f t="shared" si="1"/>
        <v>0.25994874575578486</v>
      </c>
      <c r="N19">
        <f t="shared" si="2"/>
        <v>3.475123854970263</v>
      </c>
      <c r="O19">
        <f t="shared" si="3"/>
        <v>394.9846</v>
      </c>
      <c r="P19">
        <f t="shared" si="4"/>
        <v>-13.283372405025972</v>
      </c>
      <c r="Q19">
        <f t="shared" si="5"/>
        <v>-1.3375586066860883</v>
      </c>
      <c r="R19">
        <f t="shared" si="6"/>
        <v>39.772659768129792</v>
      </c>
      <c r="S19">
        <f t="shared" si="7"/>
        <v>1.3843735447527743E-2</v>
      </c>
      <c r="T19">
        <f t="shared" si="8"/>
        <v>3</v>
      </c>
      <c r="U19">
        <f t="shared" si="9"/>
        <v>1.3808342869632314E-2</v>
      </c>
      <c r="V19">
        <f t="shared" si="10"/>
        <v>8.6333865766891355E-3</v>
      </c>
      <c r="W19">
        <f t="shared" si="11"/>
        <v>161.90567459100347</v>
      </c>
      <c r="X19">
        <f t="shared" si="12"/>
        <v>26.683840800717753</v>
      </c>
      <c r="Y19">
        <f t="shared" si="13"/>
        <v>26.683840800717753</v>
      </c>
      <c r="Z19">
        <f t="shared" si="14"/>
        <v>3.5132351350604196</v>
      </c>
      <c r="AA19">
        <f t="shared" si="15"/>
        <v>49.927608604941923</v>
      </c>
      <c r="AB19">
        <f t="shared" si="16"/>
        <v>1.6663722658483824</v>
      </c>
      <c r="AC19">
        <f t="shared" si="17"/>
        <v>3.337576768464416</v>
      </c>
      <c r="AD19">
        <f t="shared" si="18"/>
        <v>1.8468628692120372</v>
      </c>
      <c r="AE19">
        <f t="shared" si="19"/>
        <v>-11.463739687830111</v>
      </c>
      <c r="AF19">
        <f t="shared" si="20"/>
        <v>-140.4570631048812</v>
      </c>
      <c r="AG19">
        <f t="shared" si="21"/>
        <v>-10.028484088685939</v>
      </c>
      <c r="AH19">
        <f t="shared" si="22"/>
        <v>-4.3612290393753028E-2</v>
      </c>
      <c r="AI19">
        <f t="shared" si="23"/>
        <v>10.054335462836967</v>
      </c>
      <c r="AJ19">
        <f t="shared" si="24"/>
        <v>0.2368436180993079</v>
      </c>
      <c r="AK19">
        <f t="shared" si="25"/>
        <v>3.475123854970263</v>
      </c>
      <c r="AL19">
        <v>406.516175864513</v>
      </c>
      <c r="AM19">
        <v>403.78996969696999</v>
      </c>
      <c r="AN19">
        <v>0.27124647442109301</v>
      </c>
      <c r="AO19">
        <v>67.040327611070495</v>
      </c>
      <c r="AP19">
        <f t="shared" si="26"/>
        <v>0.25994874575578486</v>
      </c>
      <c r="AQ19">
        <v>16.470697785436101</v>
      </c>
      <c r="AR19">
        <v>16.561457575757601</v>
      </c>
      <c r="AS19">
        <v>3.4013218619069999E-6</v>
      </c>
      <c r="AT19">
        <v>77.840397321358495</v>
      </c>
      <c r="AU19">
        <v>13</v>
      </c>
      <c r="AV19">
        <v>3</v>
      </c>
      <c r="AW19">
        <f t="shared" si="27"/>
        <v>1</v>
      </c>
      <c r="AX19">
        <f t="shared" si="28"/>
        <v>0</v>
      </c>
      <c r="AY19">
        <f t="shared" si="29"/>
        <v>53374.450315918039</v>
      </c>
      <c r="AZ19" t="s">
        <v>439</v>
      </c>
      <c r="BA19">
        <v>10070.200000000001</v>
      </c>
      <c r="BB19">
        <v>138.84153846153799</v>
      </c>
      <c r="BC19">
        <v>472.31</v>
      </c>
      <c r="BD19">
        <f t="shared" si="30"/>
        <v>0.70603726691889235</v>
      </c>
      <c r="BE19">
        <v>-0.242176552167957</v>
      </c>
      <c r="BF19" t="s">
        <v>456</v>
      </c>
      <c r="BG19">
        <v>10063.9</v>
      </c>
      <c r="BH19">
        <v>200.41665384615399</v>
      </c>
      <c r="BI19">
        <v>256.31907011512402</v>
      </c>
      <c r="BJ19">
        <f t="shared" si="31"/>
        <v>0.21809698452737769</v>
      </c>
      <c r="BK19">
        <v>0.5</v>
      </c>
      <c r="BL19">
        <f t="shared" si="32"/>
        <v>841.20298040984642</v>
      </c>
      <c r="BM19">
        <f t="shared" si="33"/>
        <v>3.475123854970263</v>
      </c>
      <c r="BN19">
        <f t="shared" si="34"/>
        <v>91.73191670141513</v>
      </c>
      <c r="BO19">
        <f t="shared" si="35"/>
        <v>4.4190290497153218E-3</v>
      </c>
      <c r="BP19">
        <f t="shared" si="36"/>
        <v>0.84266430034981432</v>
      </c>
      <c r="BQ19">
        <f t="shared" si="37"/>
        <v>111.27692087607511</v>
      </c>
      <c r="BR19" t="s">
        <v>441</v>
      </c>
      <c r="BS19">
        <v>0</v>
      </c>
      <c r="BT19">
        <f t="shared" si="38"/>
        <v>111.27692087607511</v>
      </c>
      <c r="BU19">
        <f t="shared" si="39"/>
        <v>0.56586561887066844</v>
      </c>
      <c r="BV19">
        <f t="shared" si="40"/>
        <v>0.38542186917566529</v>
      </c>
      <c r="BW19">
        <f t="shared" si="41"/>
        <v>0.5982580056348159</v>
      </c>
      <c r="BX19">
        <f t="shared" si="42"/>
        <v>0.47585623805761668</v>
      </c>
      <c r="BY19">
        <f t="shared" si="43"/>
        <v>0.64771021789706418</v>
      </c>
      <c r="BZ19">
        <f t="shared" si="44"/>
        <v>0.21399698087511262</v>
      </c>
      <c r="CA19">
        <f t="shared" si="45"/>
        <v>0.78600301912488735</v>
      </c>
      <c r="CB19">
        <v>447</v>
      </c>
      <c r="CC19">
        <v>290</v>
      </c>
      <c r="CD19">
        <v>243.48</v>
      </c>
      <c r="CE19">
        <v>285</v>
      </c>
      <c r="CF19">
        <v>10063.9</v>
      </c>
      <c r="CG19">
        <v>243.16</v>
      </c>
      <c r="CH19">
        <v>0.32</v>
      </c>
      <c r="CI19">
        <v>300</v>
      </c>
      <c r="CJ19">
        <v>24.1</v>
      </c>
      <c r="CK19">
        <v>256.31907011512402</v>
      </c>
      <c r="CL19">
        <v>0.81987614746276605</v>
      </c>
      <c r="CM19">
        <v>-13.2471192711916</v>
      </c>
      <c r="CN19">
        <v>0.726074091500998</v>
      </c>
      <c r="CO19">
        <v>0.92241077961240103</v>
      </c>
      <c r="CP19">
        <v>-7.5181361512792E-3</v>
      </c>
      <c r="CQ19">
        <v>290</v>
      </c>
      <c r="CR19">
        <v>242.82</v>
      </c>
      <c r="CS19">
        <v>825</v>
      </c>
      <c r="CT19">
        <v>10045.700000000001</v>
      </c>
      <c r="CU19">
        <v>243.13</v>
      </c>
      <c r="CV19">
        <v>-0.31</v>
      </c>
      <c r="DJ19">
        <f t="shared" si="46"/>
        <v>1000.011</v>
      </c>
      <c r="DK19">
        <f t="shared" si="47"/>
        <v>841.20298040984642</v>
      </c>
      <c r="DL19">
        <f t="shared" si="48"/>
        <v>0.84119372727884634</v>
      </c>
      <c r="DM19">
        <f t="shared" si="49"/>
        <v>0.16190389364817334</v>
      </c>
      <c r="DN19">
        <v>1.776</v>
      </c>
      <c r="DO19">
        <v>0.5</v>
      </c>
      <c r="DP19" t="s">
        <v>442</v>
      </c>
      <c r="DQ19">
        <v>2</v>
      </c>
      <c r="DR19" t="b">
        <v>1</v>
      </c>
      <c r="DS19">
        <v>1687884664.0999999</v>
      </c>
      <c r="DT19">
        <v>394.9846</v>
      </c>
      <c r="DU19">
        <v>398.58819999999997</v>
      </c>
      <c r="DV19">
        <v>16.548839999999998</v>
      </c>
      <c r="DW19">
        <v>16.4661266666667</v>
      </c>
      <c r="DX19">
        <v>395.71359999999999</v>
      </c>
      <c r="DY19">
        <v>16.359839999999998</v>
      </c>
      <c r="DZ19">
        <v>500.12886666666702</v>
      </c>
      <c r="EA19">
        <v>100.5942</v>
      </c>
      <c r="EB19">
        <v>0.100003693333333</v>
      </c>
      <c r="EC19">
        <v>25.8154066666667</v>
      </c>
      <c r="ED19">
        <v>25.726926666666699</v>
      </c>
      <c r="EE19">
        <v>999.9</v>
      </c>
      <c r="EF19">
        <v>0</v>
      </c>
      <c r="EG19">
        <v>0</v>
      </c>
      <c r="EH19">
        <v>9994.5759999999991</v>
      </c>
      <c r="EI19">
        <v>0</v>
      </c>
      <c r="EJ19">
        <v>0.221023</v>
      </c>
      <c r="EK19">
        <v>-3.6011026666666699</v>
      </c>
      <c r="EL19">
        <v>401.63513333333299</v>
      </c>
      <c r="EM19">
        <v>405.26133333333303</v>
      </c>
      <c r="EN19">
        <v>8.6139419999999994E-2</v>
      </c>
      <c r="EO19">
        <v>398.58819999999997</v>
      </c>
      <c r="EP19">
        <v>16.4661266666667</v>
      </c>
      <c r="EQ19">
        <v>1.665062</v>
      </c>
      <c r="ER19">
        <v>1.6563973333333299</v>
      </c>
      <c r="ES19">
        <v>14.574493333333301</v>
      </c>
      <c r="ET19">
        <v>14.4937133333333</v>
      </c>
      <c r="EU19">
        <v>1000.011</v>
      </c>
      <c r="EV19">
        <v>0.96000719999999995</v>
      </c>
      <c r="EW19">
        <v>3.9992986666666702E-2</v>
      </c>
      <c r="EX19">
        <v>0</v>
      </c>
      <c r="EY19">
        <v>200.42893333333299</v>
      </c>
      <c r="EZ19">
        <v>4.9999900000000004</v>
      </c>
      <c r="FA19">
        <v>2304.33</v>
      </c>
      <c r="FB19">
        <v>8665.4146666666693</v>
      </c>
      <c r="FC19">
        <v>38.182866666666698</v>
      </c>
      <c r="FD19">
        <v>40.311999999999998</v>
      </c>
      <c r="FE19">
        <v>39.436999999999998</v>
      </c>
      <c r="FF19">
        <v>40.053733333333298</v>
      </c>
      <c r="FG19">
        <v>40.811999999999998</v>
      </c>
      <c r="FH19">
        <v>955.219333333333</v>
      </c>
      <c r="FI19">
        <v>39.791333333333299</v>
      </c>
      <c r="FJ19">
        <v>0</v>
      </c>
      <c r="FK19">
        <v>2252.5</v>
      </c>
      <c r="FL19">
        <v>0</v>
      </c>
      <c r="FM19">
        <v>200.41665384615399</v>
      </c>
      <c r="FN19">
        <v>-1.0759316302148301</v>
      </c>
      <c r="FO19">
        <v>1.5716239705360699</v>
      </c>
      <c r="FP19">
        <v>2303.8396153846202</v>
      </c>
      <c r="FQ19">
        <v>15</v>
      </c>
      <c r="FR19">
        <v>1687884714.0999999</v>
      </c>
      <c r="FS19" t="s">
        <v>457</v>
      </c>
      <c r="FT19">
        <v>1687882436.0999999</v>
      </c>
      <c r="FU19">
        <v>1687884691.0999999</v>
      </c>
      <c r="FV19">
        <v>3</v>
      </c>
      <c r="FW19">
        <v>0.108</v>
      </c>
      <c r="FX19">
        <v>-1E-3</v>
      </c>
      <c r="FY19">
        <v>-0.72899999999999998</v>
      </c>
      <c r="FZ19">
        <v>0.189</v>
      </c>
      <c r="GA19">
        <v>404</v>
      </c>
      <c r="GB19">
        <v>16</v>
      </c>
      <c r="GC19">
        <v>0.21</v>
      </c>
      <c r="GD19">
        <v>0.13</v>
      </c>
      <c r="GE19">
        <v>-1.2035216500000001</v>
      </c>
      <c r="GF19">
        <v>-34.108510511278197</v>
      </c>
      <c r="GG19">
        <v>4.2167481103698501</v>
      </c>
      <c r="GH19">
        <v>0</v>
      </c>
      <c r="GI19">
        <v>200.44847058823501</v>
      </c>
      <c r="GJ19">
        <v>-0.42976318240829098</v>
      </c>
      <c r="GK19">
        <v>0.19997885701392101</v>
      </c>
      <c r="GL19">
        <v>1</v>
      </c>
      <c r="GM19">
        <v>9.6851314999999993E-2</v>
      </c>
      <c r="GN19">
        <v>-0.139182816541353</v>
      </c>
      <c r="GO19">
        <v>1.8310532742093402E-2</v>
      </c>
      <c r="GP19">
        <v>0</v>
      </c>
      <c r="GQ19">
        <v>1</v>
      </c>
      <c r="GR19">
        <v>3</v>
      </c>
      <c r="GS19" t="s">
        <v>458</v>
      </c>
      <c r="GT19">
        <v>2.9502999999999999</v>
      </c>
      <c r="GU19">
        <v>2.7108400000000001</v>
      </c>
      <c r="GV19">
        <v>0.104271</v>
      </c>
      <c r="GW19">
        <v>0.104342</v>
      </c>
      <c r="GX19">
        <v>8.8428300000000001E-2</v>
      </c>
      <c r="GY19">
        <v>8.8873900000000006E-2</v>
      </c>
      <c r="GZ19">
        <v>27831.599999999999</v>
      </c>
      <c r="HA19">
        <v>32074.799999999999</v>
      </c>
      <c r="HB19">
        <v>30973.599999999999</v>
      </c>
      <c r="HC19">
        <v>34495.800000000003</v>
      </c>
      <c r="HD19">
        <v>38490.9</v>
      </c>
      <c r="HE19">
        <v>38918.400000000001</v>
      </c>
      <c r="HF19">
        <v>42583.5</v>
      </c>
      <c r="HG19">
        <v>42784.5</v>
      </c>
      <c r="HH19">
        <v>2.0253700000000001</v>
      </c>
      <c r="HI19">
        <v>2.17475</v>
      </c>
      <c r="HJ19">
        <v>0.146396</v>
      </c>
      <c r="HK19">
        <v>0</v>
      </c>
      <c r="HL19">
        <v>23.305</v>
      </c>
      <c r="HM19">
        <v>999.9</v>
      </c>
      <c r="HN19">
        <v>57.13</v>
      </c>
      <c r="HO19">
        <v>28.077000000000002</v>
      </c>
      <c r="HP19">
        <v>21.651399999999999</v>
      </c>
      <c r="HQ19">
        <v>60.367199999999997</v>
      </c>
      <c r="HR19">
        <v>20.156199999999998</v>
      </c>
      <c r="HS19">
        <v>1</v>
      </c>
      <c r="HT19">
        <v>-0.22565299999999999</v>
      </c>
      <c r="HU19">
        <v>-0.94274800000000003</v>
      </c>
      <c r="HV19">
        <v>20.293700000000001</v>
      </c>
      <c r="HW19">
        <v>5.2464899999999997</v>
      </c>
      <c r="HX19">
        <v>11.986000000000001</v>
      </c>
      <c r="HY19">
        <v>4.9732500000000002</v>
      </c>
      <c r="HZ19">
        <v>3.29745</v>
      </c>
      <c r="IA19">
        <v>9999</v>
      </c>
      <c r="IB19">
        <v>9999</v>
      </c>
      <c r="IC19">
        <v>9999</v>
      </c>
      <c r="ID19">
        <v>999.9</v>
      </c>
      <c r="IE19">
        <v>4.9719100000000003</v>
      </c>
      <c r="IF19">
        <v>1.8539399999999999</v>
      </c>
      <c r="IG19">
        <v>1.85501</v>
      </c>
      <c r="IH19">
        <v>1.85928</v>
      </c>
      <c r="II19">
        <v>1.85364</v>
      </c>
      <c r="IJ19">
        <v>1.85808</v>
      </c>
      <c r="IK19">
        <v>1.8552999999999999</v>
      </c>
      <c r="IL19">
        <v>1.85379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-0.72899999999999998</v>
      </c>
      <c r="JA19">
        <v>0.189</v>
      </c>
      <c r="JB19">
        <v>-0.47298527330242202</v>
      </c>
      <c r="JC19">
        <v>-6.8838208586326796E-4</v>
      </c>
      <c r="JD19">
        <v>1.2146953680521199E-7</v>
      </c>
      <c r="JE19">
        <v>-3.3979593155360199E-13</v>
      </c>
      <c r="JF19">
        <v>4.3786406002311901E-2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37.299999999999997</v>
      </c>
      <c r="JO19">
        <v>37.299999999999997</v>
      </c>
      <c r="JP19">
        <v>0.94726600000000005</v>
      </c>
      <c r="JQ19">
        <v>2.3877000000000002</v>
      </c>
      <c r="JR19">
        <v>1.5966800000000001</v>
      </c>
      <c r="JS19">
        <v>2.3278799999999999</v>
      </c>
      <c r="JT19">
        <v>1.5905800000000001</v>
      </c>
      <c r="JU19">
        <v>2.50122</v>
      </c>
      <c r="JV19">
        <v>31.848800000000001</v>
      </c>
      <c r="JW19">
        <v>15.2265</v>
      </c>
      <c r="JX19">
        <v>18</v>
      </c>
      <c r="JY19">
        <v>477.93700000000001</v>
      </c>
      <c r="JZ19">
        <v>554.47199999999998</v>
      </c>
      <c r="KA19">
        <v>24.999199999999998</v>
      </c>
      <c r="KB19">
        <v>24.362200000000001</v>
      </c>
      <c r="KC19">
        <v>29.999700000000001</v>
      </c>
      <c r="KD19">
        <v>24.457100000000001</v>
      </c>
      <c r="KE19">
        <v>24.455100000000002</v>
      </c>
      <c r="KF19">
        <v>18.999199999999998</v>
      </c>
      <c r="KG19">
        <v>25.306999999999999</v>
      </c>
      <c r="KH19">
        <v>0</v>
      </c>
      <c r="KI19">
        <v>25</v>
      </c>
      <c r="KJ19">
        <v>400</v>
      </c>
      <c r="KK19">
        <v>16.4849</v>
      </c>
      <c r="KL19">
        <v>100.834</v>
      </c>
      <c r="KM19">
        <v>100.536</v>
      </c>
    </row>
    <row r="20" spans="1:299" x14ac:dyDescent="0.2">
      <c r="A20">
        <v>4</v>
      </c>
      <c r="B20">
        <v>1687886003</v>
      </c>
      <c r="C20">
        <v>4947.9000000953702</v>
      </c>
      <c r="D20" t="s">
        <v>459</v>
      </c>
      <c r="E20" t="s">
        <v>460</v>
      </c>
      <c r="F20">
        <v>30</v>
      </c>
      <c r="G20">
        <v>17.5</v>
      </c>
      <c r="H20" t="s">
        <v>450</v>
      </c>
      <c r="I20">
        <v>170</v>
      </c>
      <c r="J20">
        <v>47</v>
      </c>
      <c r="K20">
        <v>1687885994.5</v>
      </c>
      <c r="L20">
        <f t="shared" si="0"/>
        <v>4.4355143113246749E-4</v>
      </c>
      <c r="M20">
        <f t="shared" si="1"/>
        <v>0.44355143113246748</v>
      </c>
      <c r="N20">
        <f t="shared" si="2"/>
        <v>4.2690790821191351</v>
      </c>
      <c r="O20">
        <f t="shared" si="3"/>
        <v>398.4921875</v>
      </c>
      <c r="P20">
        <f t="shared" si="4"/>
        <v>97.49078991785376</v>
      </c>
      <c r="Q20">
        <f t="shared" si="5"/>
        <v>9.8161220857930456</v>
      </c>
      <c r="R20">
        <f t="shared" si="6"/>
        <v>40.123256422793453</v>
      </c>
      <c r="S20">
        <f t="shared" si="7"/>
        <v>2.3363581497423923E-2</v>
      </c>
      <c r="T20">
        <f t="shared" si="8"/>
        <v>3</v>
      </c>
      <c r="U20">
        <f t="shared" si="9"/>
        <v>2.3262966914087944E-2</v>
      </c>
      <c r="V20">
        <f t="shared" si="10"/>
        <v>1.4548357904715568E-2</v>
      </c>
      <c r="W20">
        <f t="shared" si="11"/>
        <v>161.90421764251917</v>
      </c>
      <c r="X20">
        <f t="shared" si="12"/>
        <v>27.0304328531052</v>
      </c>
      <c r="Y20">
        <f t="shared" si="13"/>
        <v>27.0304328531052</v>
      </c>
      <c r="Z20">
        <f t="shared" si="14"/>
        <v>3.5855620643129624</v>
      </c>
      <c r="AA20">
        <f t="shared" si="15"/>
        <v>50.240230921062299</v>
      </c>
      <c r="AB20">
        <f t="shared" si="16"/>
        <v>1.7163103463508607</v>
      </c>
      <c r="AC20">
        <f t="shared" si="17"/>
        <v>3.4162071210371945</v>
      </c>
      <c r="AD20">
        <f t="shared" si="18"/>
        <v>1.8692517179621018</v>
      </c>
      <c r="AE20">
        <f t="shared" si="19"/>
        <v>-19.560618112941818</v>
      </c>
      <c r="AF20">
        <f t="shared" si="20"/>
        <v>-132.86132902982291</v>
      </c>
      <c r="AG20">
        <f t="shared" si="21"/>
        <v>-9.521392009780639</v>
      </c>
      <c r="AH20">
        <f t="shared" si="22"/>
        <v>-3.9121510026205897E-2</v>
      </c>
      <c r="AI20">
        <f t="shared" si="23"/>
        <v>4.1567514625285327</v>
      </c>
      <c r="AJ20">
        <f t="shared" si="24"/>
        <v>0.42459051279663218</v>
      </c>
      <c r="AK20">
        <f t="shared" si="25"/>
        <v>4.2690790821191351</v>
      </c>
      <c r="AL20">
        <v>406.84473978833398</v>
      </c>
      <c r="AM20">
        <v>405.33902424242399</v>
      </c>
      <c r="AN20">
        <v>-6.7068965516663198E-3</v>
      </c>
      <c r="AO20">
        <v>67.040117405953296</v>
      </c>
      <c r="AP20">
        <f t="shared" si="26"/>
        <v>0.44355143113246748</v>
      </c>
      <c r="AQ20">
        <v>16.886433199101401</v>
      </c>
      <c r="AR20">
        <v>17.041700606060601</v>
      </c>
      <c r="AS20">
        <v>-7.0301366831738098E-5</v>
      </c>
      <c r="AT20">
        <v>77.813314558697897</v>
      </c>
      <c r="AU20">
        <v>10</v>
      </c>
      <c r="AV20">
        <v>2</v>
      </c>
      <c r="AW20">
        <f t="shared" si="27"/>
        <v>1</v>
      </c>
      <c r="AX20">
        <f t="shared" si="28"/>
        <v>0</v>
      </c>
      <c r="AY20">
        <f t="shared" si="29"/>
        <v>53354.083979284813</v>
      </c>
      <c r="AZ20" t="s">
        <v>439</v>
      </c>
      <c r="BA20">
        <v>10070.200000000001</v>
      </c>
      <c r="BB20">
        <v>138.84153846153799</v>
      </c>
      <c r="BC20">
        <v>472.31</v>
      </c>
      <c r="BD20">
        <f t="shared" si="30"/>
        <v>0.70603726691889235</v>
      </c>
      <c r="BE20">
        <v>-0.242176552167957</v>
      </c>
      <c r="BF20" t="s">
        <v>461</v>
      </c>
      <c r="BG20">
        <v>10083.299999999999</v>
      </c>
      <c r="BH20">
        <v>195.43971999999999</v>
      </c>
      <c r="BI20">
        <v>253.13853855289199</v>
      </c>
      <c r="BJ20">
        <f t="shared" si="31"/>
        <v>0.2279337586553859</v>
      </c>
      <c r="BK20">
        <v>0.5</v>
      </c>
      <c r="BL20">
        <f t="shared" si="32"/>
        <v>841.19294851943994</v>
      </c>
      <c r="BM20">
        <f t="shared" si="33"/>
        <v>4.2690790821191351</v>
      </c>
      <c r="BN20">
        <f t="shared" si="34"/>
        <v>95.868135255221233</v>
      </c>
      <c r="BO20">
        <f t="shared" si="35"/>
        <v>5.3629261184692844E-3</v>
      </c>
      <c r="BP20">
        <f t="shared" si="36"/>
        <v>0.86581625500422676</v>
      </c>
      <c r="BQ20">
        <f t="shared" si="37"/>
        <v>110.67323885476459</v>
      </c>
      <c r="BR20" t="s">
        <v>441</v>
      </c>
      <c r="BS20">
        <v>0</v>
      </c>
      <c r="BT20">
        <f t="shared" si="38"/>
        <v>110.67323885476459</v>
      </c>
      <c r="BU20">
        <f t="shared" si="39"/>
        <v>0.56279577385787904</v>
      </c>
      <c r="BV20">
        <f t="shared" si="40"/>
        <v>0.40500261239158714</v>
      </c>
      <c r="BW20">
        <f t="shared" si="41"/>
        <v>0.60605415432057663</v>
      </c>
      <c r="BX20">
        <f t="shared" si="42"/>
        <v>0.50481481147164964</v>
      </c>
      <c r="BY20">
        <f t="shared" si="43"/>
        <v>0.65724794613546667</v>
      </c>
      <c r="BZ20">
        <f t="shared" si="44"/>
        <v>0.22934412133837362</v>
      </c>
      <c r="CA20">
        <f t="shared" si="45"/>
        <v>0.77065587866162644</v>
      </c>
      <c r="CB20">
        <v>448</v>
      </c>
      <c r="CC20">
        <v>290</v>
      </c>
      <c r="CD20">
        <v>242.01</v>
      </c>
      <c r="CE20">
        <v>175</v>
      </c>
      <c r="CF20">
        <v>10083.299999999999</v>
      </c>
      <c r="CG20">
        <v>241.39</v>
      </c>
      <c r="CH20">
        <v>0.62</v>
      </c>
      <c r="CI20">
        <v>300</v>
      </c>
      <c r="CJ20">
        <v>24.1</v>
      </c>
      <c r="CK20">
        <v>253.13853855289199</v>
      </c>
      <c r="CL20">
        <v>0.705070544381177</v>
      </c>
      <c r="CM20">
        <v>-11.849596507628901</v>
      </c>
      <c r="CN20">
        <v>0.62492031312545304</v>
      </c>
      <c r="CO20">
        <v>0.92775103383831203</v>
      </c>
      <c r="CP20">
        <v>-7.5249390433815297E-3</v>
      </c>
      <c r="CQ20">
        <v>290</v>
      </c>
      <c r="CR20">
        <v>241.19</v>
      </c>
      <c r="CS20">
        <v>805</v>
      </c>
      <c r="CT20">
        <v>10054.299999999999</v>
      </c>
      <c r="CU20">
        <v>241.35</v>
      </c>
      <c r="CV20">
        <v>-0.16</v>
      </c>
      <c r="DJ20">
        <f t="shared" si="46"/>
        <v>999.99874999999997</v>
      </c>
      <c r="DK20">
        <f t="shared" si="47"/>
        <v>841.19294851943994</v>
      </c>
      <c r="DL20">
        <f t="shared" si="48"/>
        <v>0.84119400001194</v>
      </c>
      <c r="DM20">
        <f t="shared" si="49"/>
        <v>0.1619044200230442</v>
      </c>
      <c r="DN20">
        <v>1.776</v>
      </c>
      <c r="DO20">
        <v>0.5</v>
      </c>
      <c r="DP20" t="s">
        <v>442</v>
      </c>
      <c r="DQ20">
        <v>2</v>
      </c>
      <c r="DR20" t="b">
        <v>1</v>
      </c>
      <c r="DS20">
        <v>1687885994.5</v>
      </c>
      <c r="DT20">
        <v>398.4921875</v>
      </c>
      <c r="DU20">
        <v>400.02837499999998</v>
      </c>
      <c r="DV20">
        <v>17.045881250000001</v>
      </c>
      <c r="DW20">
        <v>16.897675</v>
      </c>
      <c r="DX20">
        <v>399.14718749999997</v>
      </c>
      <c r="DY20">
        <v>16.860881249999998</v>
      </c>
      <c r="DZ20">
        <v>500.12662499999999</v>
      </c>
      <c r="EA20">
        <v>100.5876875</v>
      </c>
      <c r="EB20">
        <v>9.9998937499999996E-2</v>
      </c>
      <c r="EC20">
        <v>26.208962499999998</v>
      </c>
      <c r="ED20">
        <v>26.548874999999999</v>
      </c>
      <c r="EE20">
        <v>999.9</v>
      </c>
      <c r="EF20">
        <v>0</v>
      </c>
      <c r="EG20">
        <v>0</v>
      </c>
      <c r="EH20">
        <v>10004.994375</v>
      </c>
      <c r="EI20">
        <v>0</v>
      </c>
      <c r="EJ20">
        <v>0.221023</v>
      </c>
      <c r="EK20">
        <v>-1.609591875</v>
      </c>
      <c r="EL20">
        <v>405.33575000000002</v>
      </c>
      <c r="EM20">
        <v>406.90406250000001</v>
      </c>
      <c r="EN20">
        <v>0.16689950000000001</v>
      </c>
      <c r="EO20">
        <v>400.02837499999998</v>
      </c>
      <c r="EP20">
        <v>16.897675</v>
      </c>
      <c r="EQ20">
        <v>1.7164874999999999</v>
      </c>
      <c r="ER20">
        <v>1.6997</v>
      </c>
      <c r="ES20">
        <v>15.0463375</v>
      </c>
      <c r="ET20">
        <v>14.8936875</v>
      </c>
      <c r="EU20">
        <v>999.99874999999997</v>
      </c>
      <c r="EV20">
        <v>0.96000056249999999</v>
      </c>
      <c r="EW20">
        <v>3.9999899999999998E-2</v>
      </c>
      <c r="EX20">
        <v>0</v>
      </c>
      <c r="EY20">
        <v>195.44187500000001</v>
      </c>
      <c r="EZ20">
        <v>4.9999900000000004</v>
      </c>
      <c r="FA20">
        <v>2541.41</v>
      </c>
      <c r="FB20">
        <v>8665.2937500000007</v>
      </c>
      <c r="FC20">
        <v>38.648249999999997</v>
      </c>
      <c r="FD20">
        <v>41.644374999999997</v>
      </c>
      <c r="FE20">
        <v>40.25</v>
      </c>
      <c r="FF20">
        <v>40.565937499999997</v>
      </c>
      <c r="FG20">
        <v>41.277124999999998</v>
      </c>
      <c r="FH20">
        <v>955.2</v>
      </c>
      <c r="FI20">
        <v>39.799999999999997</v>
      </c>
      <c r="FJ20">
        <v>0</v>
      </c>
      <c r="FK20">
        <v>1329.0999999046301</v>
      </c>
      <c r="FL20">
        <v>0</v>
      </c>
      <c r="FM20">
        <v>195.43971999999999</v>
      </c>
      <c r="FN20">
        <v>0.83261539218079295</v>
      </c>
      <c r="FO20">
        <v>-22.953076847246201</v>
      </c>
      <c r="FP20">
        <v>2541.2800000000002</v>
      </c>
      <c r="FQ20">
        <v>15</v>
      </c>
      <c r="FR20">
        <v>1687886026</v>
      </c>
      <c r="FS20" t="s">
        <v>462</v>
      </c>
      <c r="FT20">
        <v>1687886026</v>
      </c>
      <c r="FU20">
        <v>1687886023</v>
      </c>
      <c r="FV20">
        <v>4</v>
      </c>
      <c r="FW20">
        <v>7.4999999999999997E-2</v>
      </c>
      <c r="FX20">
        <v>-1.4E-2</v>
      </c>
      <c r="FY20">
        <v>-0.65500000000000003</v>
      </c>
      <c r="FZ20">
        <v>0.185</v>
      </c>
      <c r="GA20">
        <v>400</v>
      </c>
      <c r="GB20">
        <v>17</v>
      </c>
      <c r="GC20">
        <v>0.33</v>
      </c>
      <c r="GD20">
        <v>0.21</v>
      </c>
      <c r="GE20">
        <v>-1.6138542857142899</v>
      </c>
      <c r="GF20">
        <v>0.120096623376621</v>
      </c>
      <c r="GG20">
        <v>8.0207900606660207E-2</v>
      </c>
      <c r="GH20">
        <v>1</v>
      </c>
      <c r="GI20">
        <v>195.441647058824</v>
      </c>
      <c r="GJ20">
        <v>0.192635599577444</v>
      </c>
      <c r="GK20">
        <v>0.20112505362890901</v>
      </c>
      <c r="GL20">
        <v>1</v>
      </c>
      <c r="GM20">
        <v>0.16839733333333301</v>
      </c>
      <c r="GN20">
        <v>-3.0885584415584599E-2</v>
      </c>
      <c r="GO20">
        <v>3.3939736274943301E-3</v>
      </c>
      <c r="GP20">
        <v>1</v>
      </c>
      <c r="GQ20">
        <v>3</v>
      </c>
      <c r="GR20">
        <v>3</v>
      </c>
      <c r="GS20" t="s">
        <v>444</v>
      </c>
      <c r="GT20">
        <v>2.94868</v>
      </c>
      <c r="GU20">
        <v>2.7105100000000002</v>
      </c>
      <c r="GV20">
        <v>0.104077</v>
      </c>
      <c r="GW20">
        <v>0.10391300000000001</v>
      </c>
      <c r="GX20">
        <v>8.9928800000000003E-2</v>
      </c>
      <c r="GY20">
        <v>9.0147000000000005E-2</v>
      </c>
      <c r="GZ20">
        <v>27751.200000000001</v>
      </c>
      <c r="HA20">
        <v>31984.799999999999</v>
      </c>
      <c r="HB20">
        <v>30886.7</v>
      </c>
      <c r="HC20">
        <v>34392.6</v>
      </c>
      <c r="HD20">
        <v>38320.800000000003</v>
      </c>
      <c r="HE20">
        <v>38753.199999999997</v>
      </c>
      <c r="HF20">
        <v>42466.6</v>
      </c>
      <c r="HG20">
        <v>42663.6</v>
      </c>
      <c r="HH20">
        <v>2.0081699999999998</v>
      </c>
      <c r="HI20">
        <v>2.1377000000000002</v>
      </c>
      <c r="HJ20">
        <v>9.7829799999999995E-2</v>
      </c>
      <c r="HK20">
        <v>0</v>
      </c>
      <c r="HL20">
        <v>24.896100000000001</v>
      </c>
      <c r="HM20">
        <v>999.9</v>
      </c>
      <c r="HN20">
        <v>51.569000000000003</v>
      </c>
      <c r="HO20">
        <v>30.001000000000001</v>
      </c>
      <c r="HP20">
        <v>21.843599999999999</v>
      </c>
      <c r="HQ20">
        <v>59.9572</v>
      </c>
      <c r="HR20">
        <v>19.274799999999999</v>
      </c>
      <c r="HS20">
        <v>1</v>
      </c>
      <c r="HT20">
        <v>-8.9471499999999995E-2</v>
      </c>
      <c r="HU20">
        <v>-0.32764399999999999</v>
      </c>
      <c r="HV20">
        <v>20.290800000000001</v>
      </c>
      <c r="HW20">
        <v>5.2448399999999999</v>
      </c>
      <c r="HX20">
        <v>11.9864</v>
      </c>
      <c r="HY20">
        <v>4.9713000000000003</v>
      </c>
      <c r="HZ20">
        <v>3.2968000000000002</v>
      </c>
      <c r="IA20">
        <v>9999</v>
      </c>
      <c r="IB20">
        <v>9999</v>
      </c>
      <c r="IC20">
        <v>9999</v>
      </c>
      <c r="ID20">
        <v>999.9</v>
      </c>
      <c r="IE20">
        <v>4.9718799999999996</v>
      </c>
      <c r="IF20">
        <v>1.85425</v>
      </c>
      <c r="IG20">
        <v>1.8553200000000001</v>
      </c>
      <c r="IH20">
        <v>1.85945</v>
      </c>
      <c r="II20">
        <v>1.85378</v>
      </c>
      <c r="IJ20">
        <v>1.85822</v>
      </c>
      <c r="IK20">
        <v>1.85547</v>
      </c>
      <c r="IL20">
        <v>1.8539399999999999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-0.65500000000000003</v>
      </c>
      <c r="JA20">
        <v>0.185</v>
      </c>
      <c r="JB20">
        <v>-0.47298527330242202</v>
      </c>
      <c r="JC20">
        <v>-6.8838208586326796E-4</v>
      </c>
      <c r="JD20">
        <v>1.2146953680521199E-7</v>
      </c>
      <c r="JE20">
        <v>-3.3979593155360199E-13</v>
      </c>
      <c r="JF20">
        <v>4.30452124774936E-2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59.4</v>
      </c>
      <c r="JO20">
        <v>21.9</v>
      </c>
      <c r="JP20">
        <v>0.95336900000000002</v>
      </c>
      <c r="JQ20">
        <v>2.3999000000000001</v>
      </c>
      <c r="JR20">
        <v>1.5966800000000001</v>
      </c>
      <c r="JS20">
        <v>2.32666</v>
      </c>
      <c r="JT20">
        <v>1.5905800000000001</v>
      </c>
      <c r="JU20">
        <v>2.4182100000000002</v>
      </c>
      <c r="JV20">
        <v>36.410699999999999</v>
      </c>
      <c r="JW20">
        <v>14.998900000000001</v>
      </c>
      <c r="JX20">
        <v>18</v>
      </c>
      <c r="JY20">
        <v>481.041</v>
      </c>
      <c r="JZ20">
        <v>543.89499999999998</v>
      </c>
      <c r="KA20">
        <v>24.996600000000001</v>
      </c>
      <c r="KB20">
        <v>26.132000000000001</v>
      </c>
      <c r="KC20">
        <v>30.0002</v>
      </c>
      <c r="KD20">
        <v>25.992899999999999</v>
      </c>
      <c r="KE20">
        <v>25.946200000000001</v>
      </c>
      <c r="KF20">
        <v>19.107199999999999</v>
      </c>
      <c r="KG20">
        <v>22.186699999999998</v>
      </c>
      <c r="KH20">
        <v>0</v>
      </c>
      <c r="KI20">
        <v>25</v>
      </c>
      <c r="KJ20">
        <v>400</v>
      </c>
      <c r="KK20">
        <v>16.890999999999998</v>
      </c>
      <c r="KL20">
        <v>100.554</v>
      </c>
      <c r="KM20">
        <v>100.245</v>
      </c>
    </row>
    <row r="21" spans="1:299" x14ac:dyDescent="0.2">
      <c r="A21">
        <v>5</v>
      </c>
      <c r="B21">
        <v>1687888234.0999999</v>
      </c>
      <c r="C21">
        <v>7179</v>
      </c>
      <c r="D21" t="s">
        <v>463</v>
      </c>
      <c r="E21" t="s">
        <v>464</v>
      </c>
      <c r="F21">
        <v>30</v>
      </c>
      <c r="G21">
        <v>17.5</v>
      </c>
      <c r="H21" t="s">
        <v>438</v>
      </c>
      <c r="I21">
        <v>210</v>
      </c>
      <c r="J21">
        <v>47</v>
      </c>
      <c r="K21">
        <v>1687888225.5999999</v>
      </c>
      <c r="L21">
        <f t="shared" si="0"/>
        <v>1.5289044681847413E-4</v>
      </c>
      <c r="M21">
        <f t="shared" si="1"/>
        <v>0.15289044681847413</v>
      </c>
      <c r="N21">
        <f t="shared" si="2"/>
        <v>4.7796350485247485</v>
      </c>
      <c r="O21">
        <f t="shared" si="3"/>
        <v>398.86506250000002</v>
      </c>
      <c r="P21">
        <f t="shared" si="4"/>
        <v>-491.11536098207586</v>
      </c>
      <c r="Q21">
        <f t="shared" si="5"/>
        <v>-49.452396804806959</v>
      </c>
      <c r="R21">
        <f t="shared" si="6"/>
        <v>40.163340244297558</v>
      </c>
      <c r="S21">
        <f t="shared" si="7"/>
        <v>8.5918010478638653E-3</v>
      </c>
      <c r="T21">
        <f t="shared" si="8"/>
        <v>3</v>
      </c>
      <c r="U21">
        <f t="shared" si="9"/>
        <v>8.5781543023366533E-3</v>
      </c>
      <c r="V21">
        <f t="shared" si="10"/>
        <v>5.3625707127071846E-3</v>
      </c>
      <c r="W21">
        <f t="shared" si="11"/>
        <v>161.90400222525787</v>
      </c>
      <c r="X21">
        <f t="shared" si="12"/>
        <v>25.869442244610479</v>
      </c>
      <c r="Y21">
        <f t="shared" si="13"/>
        <v>25.869442244610479</v>
      </c>
      <c r="Z21">
        <f t="shared" si="14"/>
        <v>3.3482782758121887</v>
      </c>
      <c r="AA21">
        <f t="shared" si="15"/>
        <v>50.326172117154186</v>
      </c>
      <c r="AB21">
        <f t="shared" si="16"/>
        <v>1.5976609531811126</v>
      </c>
      <c r="AC21">
        <f t="shared" si="17"/>
        <v>3.1746125047260123</v>
      </c>
      <c r="AD21">
        <f t="shared" si="18"/>
        <v>1.7506173226310762</v>
      </c>
      <c r="AE21">
        <f t="shared" si="19"/>
        <v>-6.7424687046947094</v>
      </c>
      <c r="AF21">
        <f t="shared" si="20"/>
        <v>-144.94452717432031</v>
      </c>
      <c r="AG21">
        <f t="shared" si="21"/>
        <v>-10.26319159811799</v>
      </c>
      <c r="AH21">
        <f t="shared" si="22"/>
        <v>-4.6185251875158428E-2</v>
      </c>
      <c r="AI21">
        <f t="shared" si="23"/>
        <v>6.7088141606671527</v>
      </c>
      <c r="AJ21">
        <f t="shared" si="24"/>
        <v>0.24291361128125294</v>
      </c>
      <c r="AK21">
        <f t="shared" si="25"/>
        <v>4.7796350485247485</v>
      </c>
      <c r="AL21">
        <v>407.19193897018403</v>
      </c>
      <c r="AM21">
        <v>405.31583030303</v>
      </c>
      <c r="AN21">
        <v>0.12585212615382299</v>
      </c>
      <c r="AO21">
        <v>67.038994766500593</v>
      </c>
      <c r="AP21">
        <f t="shared" si="26"/>
        <v>0.15289044681847413</v>
      </c>
      <c r="AQ21">
        <v>15.838345592736101</v>
      </c>
      <c r="AR21">
        <v>15.873984848484801</v>
      </c>
      <c r="AS21">
        <v>2.02555709595661E-4</v>
      </c>
      <c r="AT21">
        <v>77.563128524530995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53546.05132111608</v>
      </c>
      <c r="AZ21" t="s">
        <v>439</v>
      </c>
      <c r="BA21">
        <v>10070.200000000001</v>
      </c>
      <c r="BB21">
        <v>138.84153846153799</v>
      </c>
      <c r="BC21">
        <v>472.31</v>
      </c>
      <c r="BD21">
        <f t="shared" si="30"/>
        <v>0.70603726691889235</v>
      </c>
      <c r="BE21">
        <v>-0.242176552167957</v>
      </c>
      <c r="BF21" t="s">
        <v>465</v>
      </c>
      <c r="BG21">
        <v>10094.799999999999</v>
      </c>
      <c r="BH21">
        <v>170.92576923076899</v>
      </c>
      <c r="BI21">
        <v>208.82289339081601</v>
      </c>
      <c r="BJ21">
        <f t="shared" si="31"/>
        <v>0.18147973885756785</v>
      </c>
      <c r="BK21">
        <v>0.5</v>
      </c>
      <c r="BL21">
        <f t="shared" si="32"/>
        <v>841.1917956089419</v>
      </c>
      <c r="BM21">
        <f t="shared" si="33"/>
        <v>4.7796350485247485</v>
      </c>
      <c r="BN21">
        <f t="shared" si="34"/>
        <v>76.329633698119679</v>
      </c>
      <c r="BO21">
        <f t="shared" si="35"/>
        <v>5.9698770564653421E-3</v>
      </c>
      <c r="BP21">
        <f t="shared" si="36"/>
        <v>1.2617730859425595</v>
      </c>
      <c r="BQ21">
        <f t="shared" si="37"/>
        <v>101.27660205980551</v>
      </c>
      <c r="BR21" t="s">
        <v>441</v>
      </c>
      <c r="BS21">
        <v>0</v>
      </c>
      <c r="BT21">
        <f t="shared" si="38"/>
        <v>101.27660205980551</v>
      </c>
      <c r="BU21">
        <f t="shared" si="39"/>
        <v>0.51501197778030772</v>
      </c>
      <c r="BV21">
        <f t="shared" si="40"/>
        <v>0.35237964685742301</v>
      </c>
      <c r="BW21">
        <f t="shared" si="41"/>
        <v>0.71014390637592828</v>
      </c>
      <c r="BX21">
        <f t="shared" si="42"/>
        <v>0.54153172939199612</v>
      </c>
      <c r="BY21">
        <f t="shared" si="43"/>
        <v>0.79014100881859139</v>
      </c>
      <c r="BZ21">
        <f t="shared" si="44"/>
        <v>0.20879129828909221</v>
      </c>
      <c r="CA21">
        <f t="shared" si="45"/>
        <v>0.79120870171090774</v>
      </c>
      <c r="CB21">
        <v>449</v>
      </c>
      <c r="CC21">
        <v>290</v>
      </c>
      <c r="CD21">
        <v>201.84</v>
      </c>
      <c r="CE21">
        <v>165</v>
      </c>
      <c r="CF21">
        <v>10094.799999999999</v>
      </c>
      <c r="CG21">
        <v>201.41</v>
      </c>
      <c r="CH21">
        <v>0.43</v>
      </c>
      <c r="CI21">
        <v>300</v>
      </c>
      <c r="CJ21">
        <v>24.1</v>
      </c>
      <c r="CK21">
        <v>208.82289339081601</v>
      </c>
      <c r="CL21">
        <v>0.98616174051560201</v>
      </c>
      <c r="CM21">
        <v>-7.4874254026692197</v>
      </c>
      <c r="CN21">
        <v>0.87507098213938395</v>
      </c>
      <c r="CO21">
        <v>0.72335120226702798</v>
      </c>
      <c r="CP21">
        <v>-7.5319241379310396E-3</v>
      </c>
      <c r="CQ21">
        <v>290</v>
      </c>
      <c r="CR21">
        <v>201.5</v>
      </c>
      <c r="CS21">
        <v>645</v>
      </c>
      <c r="CT21">
        <v>10073.200000000001</v>
      </c>
      <c r="CU21">
        <v>201.39</v>
      </c>
      <c r="CV21">
        <v>0.11</v>
      </c>
      <c r="DJ21">
        <f t="shared" si="46"/>
        <v>999.99737500000003</v>
      </c>
      <c r="DK21">
        <f t="shared" si="47"/>
        <v>841.1917956089419</v>
      </c>
      <c r="DL21">
        <f t="shared" si="48"/>
        <v>0.84119400374320175</v>
      </c>
      <c r="DM21">
        <f t="shared" si="49"/>
        <v>0.16190442722437934</v>
      </c>
      <c r="DN21">
        <v>1.2270000000000001</v>
      </c>
      <c r="DO21">
        <v>0.5</v>
      </c>
      <c r="DP21" t="s">
        <v>442</v>
      </c>
      <c r="DQ21">
        <v>2</v>
      </c>
      <c r="DR21" t="b">
        <v>1</v>
      </c>
      <c r="DS21">
        <v>1687888225.5999999</v>
      </c>
      <c r="DT21">
        <v>398.86506250000002</v>
      </c>
      <c r="DU21">
        <v>400.53474999999997</v>
      </c>
      <c r="DV21">
        <v>15.8664875</v>
      </c>
      <c r="DW21">
        <v>15.8078375</v>
      </c>
      <c r="DX21">
        <v>399.53106250000002</v>
      </c>
      <c r="DY21">
        <v>15.6864875</v>
      </c>
      <c r="DZ21">
        <v>500.12943749999999</v>
      </c>
      <c r="EA21">
        <v>100.59406250000001</v>
      </c>
      <c r="EB21">
        <v>9.9991756249999994E-2</v>
      </c>
      <c r="EC21">
        <v>24.973262500000001</v>
      </c>
      <c r="ED21">
        <v>24.972243750000001</v>
      </c>
      <c r="EE21">
        <v>999.9</v>
      </c>
      <c r="EF21">
        <v>0</v>
      </c>
      <c r="EG21">
        <v>0</v>
      </c>
      <c r="EH21">
        <v>9998.6299999999992</v>
      </c>
      <c r="EI21">
        <v>0</v>
      </c>
      <c r="EJ21">
        <v>0.221023</v>
      </c>
      <c r="EK21">
        <v>-1.65780225</v>
      </c>
      <c r="EL21">
        <v>405.30062500000003</v>
      </c>
      <c r="EM21">
        <v>406.96812499999999</v>
      </c>
      <c r="EN21">
        <v>4.0748656250000001E-2</v>
      </c>
      <c r="EO21">
        <v>400.53474999999997</v>
      </c>
      <c r="EP21">
        <v>15.8078375</v>
      </c>
      <c r="EQ21">
        <v>1.5942750000000001</v>
      </c>
      <c r="ER21">
        <v>1.5901756250000001</v>
      </c>
      <c r="ES21">
        <v>13.903549999999999</v>
      </c>
      <c r="ET21">
        <v>13.863899999999999</v>
      </c>
      <c r="EU21">
        <v>999.99737500000003</v>
      </c>
      <c r="EV21">
        <v>0.95999837499999996</v>
      </c>
      <c r="EW21">
        <v>4.0001518749999999E-2</v>
      </c>
      <c r="EX21">
        <v>0</v>
      </c>
      <c r="EY21">
        <v>170.93393750000001</v>
      </c>
      <c r="EZ21">
        <v>4.9999900000000004</v>
      </c>
      <c r="FA21">
        <v>1949.07375</v>
      </c>
      <c r="FB21">
        <v>8665.2818750000006</v>
      </c>
      <c r="FC21">
        <v>36.686999999999998</v>
      </c>
      <c r="FD21">
        <v>38.7145625</v>
      </c>
      <c r="FE21">
        <v>37.902124999999998</v>
      </c>
      <c r="FF21">
        <v>38.565937499999997</v>
      </c>
      <c r="FG21">
        <v>39.390500000000003</v>
      </c>
      <c r="FH21">
        <v>955.19687499999998</v>
      </c>
      <c r="FI21">
        <v>39.799999999999997</v>
      </c>
      <c r="FJ21">
        <v>0</v>
      </c>
      <c r="FK21">
        <v>2229.1000001430498</v>
      </c>
      <c r="FL21">
        <v>0</v>
      </c>
      <c r="FM21">
        <v>170.92576923076899</v>
      </c>
      <c r="FN21">
        <v>-0.28314529525751603</v>
      </c>
      <c r="FO21">
        <v>-11.4229059957636</v>
      </c>
      <c r="FP21">
        <v>1948.8407692307701</v>
      </c>
      <c r="FQ21">
        <v>15</v>
      </c>
      <c r="FR21">
        <v>1687888260.0999999</v>
      </c>
      <c r="FS21" t="s">
        <v>466</v>
      </c>
      <c r="FT21">
        <v>1687888260.0999999</v>
      </c>
      <c r="FU21">
        <v>1687888254.0999999</v>
      </c>
      <c r="FV21">
        <v>5</v>
      </c>
      <c r="FW21">
        <v>-1.2E-2</v>
      </c>
      <c r="FX21">
        <v>1.9E-2</v>
      </c>
      <c r="FY21">
        <v>-0.66600000000000004</v>
      </c>
      <c r="FZ21">
        <v>0.18</v>
      </c>
      <c r="GA21">
        <v>399</v>
      </c>
      <c r="GB21">
        <v>16</v>
      </c>
      <c r="GC21">
        <v>0.71</v>
      </c>
      <c r="GD21">
        <v>0.14000000000000001</v>
      </c>
      <c r="GE21">
        <v>-1.7040869523809501</v>
      </c>
      <c r="GF21">
        <v>4.4222145974025899</v>
      </c>
      <c r="GG21">
        <v>1.4652296911943099</v>
      </c>
      <c r="GH21">
        <v>0</v>
      </c>
      <c r="GI21">
        <v>170.94529411764699</v>
      </c>
      <c r="GJ21">
        <v>0.101390373403662</v>
      </c>
      <c r="GK21">
        <v>0.16370822851355199</v>
      </c>
      <c r="GL21">
        <v>1</v>
      </c>
      <c r="GM21">
        <v>4.4621833333333298E-2</v>
      </c>
      <c r="GN21">
        <v>-0.113114337662338</v>
      </c>
      <c r="GO21">
        <v>1.51296273266769E-2</v>
      </c>
      <c r="GP21">
        <v>0</v>
      </c>
      <c r="GQ21">
        <v>1</v>
      </c>
      <c r="GR21">
        <v>3</v>
      </c>
      <c r="GS21" t="s">
        <v>458</v>
      </c>
      <c r="GT21">
        <v>2.95126</v>
      </c>
      <c r="GU21">
        <v>2.7107299999999999</v>
      </c>
      <c r="GV21">
        <v>0.104883</v>
      </c>
      <c r="GW21">
        <v>0.10537000000000001</v>
      </c>
      <c r="GX21">
        <v>8.59988E-2</v>
      </c>
      <c r="GY21">
        <v>8.6586999999999997E-2</v>
      </c>
      <c r="GZ21">
        <v>27846</v>
      </c>
      <c r="HA21">
        <v>32079.7</v>
      </c>
      <c r="HB21">
        <v>31006.400000000001</v>
      </c>
      <c r="HC21">
        <v>34536</v>
      </c>
      <c r="HD21">
        <v>38635.800000000003</v>
      </c>
      <c r="HE21">
        <v>39062.300000000003</v>
      </c>
      <c r="HF21">
        <v>42628.7</v>
      </c>
      <c r="HG21">
        <v>42834.6</v>
      </c>
      <c r="HH21">
        <v>2.0726</v>
      </c>
      <c r="HI21">
        <v>2.1896499999999999</v>
      </c>
      <c r="HJ21">
        <v>0.17983099999999999</v>
      </c>
      <c r="HK21">
        <v>0</v>
      </c>
      <c r="HL21">
        <v>22.028600000000001</v>
      </c>
      <c r="HM21">
        <v>999.9</v>
      </c>
      <c r="HN21">
        <v>52.960999999999999</v>
      </c>
      <c r="HO21">
        <v>27.916</v>
      </c>
      <c r="HP21">
        <v>19.880500000000001</v>
      </c>
      <c r="HQ21">
        <v>60.054499999999997</v>
      </c>
      <c r="HR21">
        <v>19.7075</v>
      </c>
      <c r="HS21">
        <v>1</v>
      </c>
      <c r="HT21">
        <v>-0.284055</v>
      </c>
      <c r="HU21">
        <v>-1.40062</v>
      </c>
      <c r="HV21">
        <v>20.290900000000001</v>
      </c>
      <c r="HW21">
        <v>5.2466400000000002</v>
      </c>
      <c r="HX21">
        <v>11.9863</v>
      </c>
      <c r="HY21">
        <v>4.9733999999999998</v>
      </c>
      <c r="HZ21">
        <v>3.29765</v>
      </c>
      <c r="IA21">
        <v>9999</v>
      </c>
      <c r="IB21">
        <v>9999</v>
      </c>
      <c r="IC21">
        <v>9999</v>
      </c>
      <c r="ID21">
        <v>999.9</v>
      </c>
      <c r="IE21">
        <v>4.9719699999999998</v>
      </c>
      <c r="IF21">
        <v>1.8539300000000001</v>
      </c>
      <c r="IG21">
        <v>1.85501</v>
      </c>
      <c r="IH21">
        <v>1.85928</v>
      </c>
      <c r="II21">
        <v>1.8536300000000001</v>
      </c>
      <c r="IJ21">
        <v>1.85806</v>
      </c>
      <c r="IK21">
        <v>1.8552599999999999</v>
      </c>
      <c r="IL21">
        <v>1.85379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-0.66600000000000004</v>
      </c>
      <c r="JA21">
        <v>0.18</v>
      </c>
      <c r="JB21">
        <v>-0.39841971941153198</v>
      </c>
      <c r="JC21">
        <v>-6.8838208586326796E-4</v>
      </c>
      <c r="JD21">
        <v>1.2146953680521199E-7</v>
      </c>
      <c r="JE21">
        <v>-3.3979593155360199E-13</v>
      </c>
      <c r="JF21">
        <v>2.90339320733809E-2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36.799999999999997</v>
      </c>
      <c r="JO21">
        <v>36.9</v>
      </c>
      <c r="JP21">
        <v>0.92651399999999995</v>
      </c>
      <c r="JQ21">
        <v>2.3938000000000001</v>
      </c>
      <c r="JR21">
        <v>1.5966800000000001</v>
      </c>
      <c r="JS21">
        <v>2.32544</v>
      </c>
      <c r="JT21">
        <v>1.5905800000000001</v>
      </c>
      <c r="JU21">
        <v>2.4597199999999999</v>
      </c>
      <c r="JV21">
        <v>30.825299999999999</v>
      </c>
      <c r="JW21">
        <v>14.5961</v>
      </c>
      <c r="JX21">
        <v>18</v>
      </c>
      <c r="JY21">
        <v>498.51600000000002</v>
      </c>
      <c r="JZ21">
        <v>555.346</v>
      </c>
      <c r="KA21">
        <v>25.000299999999999</v>
      </c>
      <c r="KB21">
        <v>23.534500000000001</v>
      </c>
      <c r="KC21">
        <v>29.999600000000001</v>
      </c>
      <c r="KD21">
        <v>23.586600000000001</v>
      </c>
      <c r="KE21">
        <v>23.5731</v>
      </c>
      <c r="KF21">
        <v>18.5701</v>
      </c>
      <c r="KG21">
        <v>21.841899999999999</v>
      </c>
      <c r="KH21">
        <v>0</v>
      </c>
      <c r="KI21">
        <v>25</v>
      </c>
      <c r="KJ21">
        <v>400</v>
      </c>
      <c r="KK21">
        <v>15.7925</v>
      </c>
      <c r="KL21">
        <v>100.941</v>
      </c>
      <c r="KM21">
        <v>100.654</v>
      </c>
    </row>
    <row r="22" spans="1:299" x14ac:dyDescent="0.2">
      <c r="A22">
        <v>6</v>
      </c>
      <c r="B22">
        <v>1687889566</v>
      </c>
      <c r="C22">
        <v>8510.9000000953693</v>
      </c>
      <c r="D22" t="s">
        <v>467</v>
      </c>
      <c r="E22" t="s">
        <v>468</v>
      </c>
      <c r="F22">
        <v>30</v>
      </c>
      <c r="G22">
        <v>18</v>
      </c>
      <c r="H22" t="s">
        <v>450</v>
      </c>
      <c r="I22">
        <v>70</v>
      </c>
      <c r="J22">
        <v>47</v>
      </c>
      <c r="K22">
        <v>1687889557.5</v>
      </c>
      <c r="L22">
        <f t="shared" si="0"/>
        <v>9.0779598067301391E-4</v>
      </c>
      <c r="M22">
        <f t="shared" si="1"/>
        <v>0.90779598067301392</v>
      </c>
      <c r="N22">
        <f t="shared" si="2"/>
        <v>6.390272405311066</v>
      </c>
      <c r="O22">
        <f t="shared" si="3"/>
        <v>398.1461875</v>
      </c>
      <c r="P22">
        <f t="shared" si="4"/>
        <v>172.45199348311979</v>
      </c>
      <c r="Q22">
        <f t="shared" si="5"/>
        <v>17.365696929116055</v>
      </c>
      <c r="R22">
        <f t="shared" si="6"/>
        <v>40.092815895948398</v>
      </c>
      <c r="S22">
        <f t="shared" si="7"/>
        <v>4.7493004028062405E-2</v>
      </c>
      <c r="T22">
        <f t="shared" si="8"/>
        <v>3</v>
      </c>
      <c r="U22">
        <f t="shared" si="9"/>
        <v>4.7079231450790897E-2</v>
      </c>
      <c r="V22">
        <f t="shared" si="10"/>
        <v>2.9461394883962565E-2</v>
      </c>
      <c r="W22">
        <f t="shared" si="11"/>
        <v>161.90475251064586</v>
      </c>
      <c r="X22">
        <f t="shared" si="12"/>
        <v>27.218933921467698</v>
      </c>
      <c r="Y22">
        <f t="shared" si="13"/>
        <v>27.218933921467698</v>
      </c>
      <c r="Z22">
        <f t="shared" si="14"/>
        <v>3.6254415375290203</v>
      </c>
      <c r="AA22">
        <f t="shared" si="15"/>
        <v>49.888258545815212</v>
      </c>
      <c r="AB22">
        <f t="shared" si="16"/>
        <v>1.7354230517347204</v>
      </c>
      <c r="AC22">
        <f t="shared" si="17"/>
        <v>3.4786202251196707</v>
      </c>
      <c r="AD22">
        <f t="shared" si="18"/>
        <v>1.8900184857942999</v>
      </c>
      <c r="AE22">
        <f t="shared" si="19"/>
        <v>-40.033802747679914</v>
      </c>
      <c r="AF22">
        <f t="shared" si="20"/>
        <v>-113.72914387249985</v>
      </c>
      <c r="AG22">
        <f t="shared" si="21"/>
        <v>-8.1705227538013556</v>
      </c>
      <c r="AH22">
        <f t="shared" si="22"/>
        <v>-2.8716863335247922E-2</v>
      </c>
      <c r="AI22">
        <f t="shared" si="23"/>
        <v>8.0824994741566503</v>
      </c>
      <c r="AJ22">
        <f t="shared" si="24"/>
        <v>0.76975350062236803</v>
      </c>
      <c r="AK22">
        <f t="shared" si="25"/>
        <v>6.390272405311066</v>
      </c>
      <c r="AL22">
        <v>407.377827598561</v>
      </c>
      <c r="AM22">
        <v>405.48603030303002</v>
      </c>
      <c r="AN22">
        <v>5.4833110545332901E-2</v>
      </c>
      <c r="AO22">
        <v>67.038854780234701</v>
      </c>
      <c r="AP22">
        <f t="shared" si="26"/>
        <v>0.90779598067301392</v>
      </c>
      <c r="AQ22">
        <v>17.0314238233351</v>
      </c>
      <c r="AR22">
        <v>17.250440000000001</v>
      </c>
      <c r="AS22">
        <v>-2.1656019964314799E-5</v>
      </c>
      <c r="AT22">
        <v>77.559030127365304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53243.01143505059</v>
      </c>
      <c r="AZ22" t="s">
        <v>439</v>
      </c>
      <c r="BA22">
        <v>10070.200000000001</v>
      </c>
      <c r="BB22">
        <v>138.84153846153799</v>
      </c>
      <c r="BC22">
        <v>472.31</v>
      </c>
      <c r="BD22">
        <f t="shared" si="30"/>
        <v>0.70603726691889235</v>
      </c>
      <c r="BE22">
        <v>-0.242176552167957</v>
      </c>
      <c r="BF22" t="s">
        <v>469</v>
      </c>
      <c r="BG22">
        <v>10093.299999999999</v>
      </c>
      <c r="BH22">
        <v>165.67323999999999</v>
      </c>
      <c r="BI22">
        <v>213.62149744124801</v>
      </c>
      <c r="BJ22">
        <f t="shared" si="31"/>
        <v>0.22445427082747205</v>
      </c>
      <c r="BK22">
        <v>0.5</v>
      </c>
      <c r="BL22">
        <f t="shared" si="32"/>
        <v>841.195734228314</v>
      </c>
      <c r="BM22">
        <f t="shared" si="33"/>
        <v>6.390272405311066</v>
      </c>
      <c r="BN22">
        <f t="shared" si="34"/>
        <v>94.404987574698097</v>
      </c>
      <c r="BO22">
        <f t="shared" si="35"/>
        <v>7.8845489671478409E-3</v>
      </c>
      <c r="BP22">
        <f t="shared" si="36"/>
        <v>1.2109666192649864</v>
      </c>
      <c r="BQ22">
        <f t="shared" si="37"/>
        <v>102.39209649862622</v>
      </c>
      <c r="BR22" t="s">
        <v>441</v>
      </c>
      <c r="BS22">
        <v>0</v>
      </c>
      <c r="BT22">
        <f t="shared" si="38"/>
        <v>102.39209649862622</v>
      </c>
      <c r="BU22">
        <f t="shared" si="39"/>
        <v>0.52068449231432357</v>
      </c>
      <c r="BV22">
        <f t="shared" si="40"/>
        <v>0.43107539045348586</v>
      </c>
      <c r="BW22">
        <f t="shared" si="41"/>
        <v>0.69931328035273466</v>
      </c>
      <c r="BX22">
        <f t="shared" si="42"/>
        <v>0.64119127765579254</v>
      </c>
      <c r="BY22">
        <f t="shared" si="43"/>
        <v>0.77575103014326607</v>
      </c>
      <c r="BZ22">
        <f t="shared" si="44"/>
        <v>0.2664202920006653</v>
      </c>
      <c r="CA22">
        <f t="shared" si="45"/>
        <v>0.7335797079993347</v>
      </c>
      <c r="CB22">
        <v>450</v>
      </c>
      <c r="CC22">
        <v>290</v>
      </c>
      <c r="CD22">
        <v>203.52</v>
      </c>
      <c r="CE22">
        <v>245</v>
      </c>
      <c r="CF22">
        <v>10093.299999999999</v>
      </c>
      <c r="CG22">
        <v>203.1</v>
      </c>
      <c r="CH22">
        <v>0.42</v>
      </c>
      <c r="CI22">
        <v>300</v>
      </c>
      <c r="CJ22">
        <v>24.1</v>
      </c>
      <c r="CK22">
        <v>213.62149744124801</v>
      </c>
      <c r="CL22">
        <v>0.92133574704451005</v>
      </c>
      <c r="CM22">
        <v>-10.6171627877369</v>
      </c>
      <c r="CN22">
        <v>0.81800141859555597</v>
      </c>
      <c r="CO22">
        <v>0.85748073777307299</v>
      </c>
      <c r="CP22">
        <v>-7.5382440489432699E-3</v>
      </c>
      <c r="CQ22">
        <v>290</v>
      </c>
      <c r="CR22">
        <v>202.61</v>
      </c>
      <c r="CS22">
        <v>655</v>
      </c>
      <c r="CT22">
        <v>10077.9</v>
      </c>
      <c r="CU22">
        <v>203.09</v>
      </c>
      <c r="CV22">
        <v>-0.48</v>
      </c>
      <c r="DJ22">
        <f t="shared" si="46"/>
        <v>1000.0020625</v>
      </c>
      <c r="DK22">
        <f t="shared" si="47"/>
        <v>841.195734228314</v>
      </c>
      <c r="DL22">
        <f t="shared" si="48"/>
        <v>0.8411939992656905</v>
      </c>
      <c r="DM22">
        <f t="shared" si="49"/>
        <v>0.16190441858278254</v>
      </c>
      <c r="DN22">
        <v>1.2270000000000001</v>
      </c>
      <c r="DO22">
        <v>0.5</v>
      </c>
      <c r="DP22" t="s">
        <v>442</v>
      </c>
      <c r="DQ22">
        <v>2</v>
      </c>
      <c r="DR22" t="b">
        <v>1</v>
      </c>
      <c r="DS22">
        <v>1687889557.5</v>
      </c>
      <c r="DT22">
        <v>398.1461875</v>
      </c>
      <c r="DU22">
        <v>400.20437500000003</v>
      </c>
      <c r="DV22">
        <v>17.233812499999999</v>
      </c>
      <c r="DW22">
        <v>17.048212500000002</v>
      </c>
      <c r="DX22">
        <v>398.79118749999998</v>
      </c>
      <c r="DY22">
        <v>17.0398125</v>
      </c>
      <c r="DZ22">
        <v>500.11337500000002</v>
      </c>
      <c r="EA22">
        <v>100.5986875</v>
      </c>
      <c r="EB22">
        <v>0.10004365625</v>
      </c>
      <c r="EC22">
        <v>26.515756249999999</v>
      </c>
      <c r="ED22">
        <v>26.850793750000001</v>
      </c>
      <c r="EE22">
        <v>999.9</v>
      </c>
      <c r="EF22">
        <v>0</v>
      </c>
      <c r="EG22">
        <v>0</v>
      </c>
      <c r="EH22">
        <v>9992.8131250000006</v>
      </c>
      <c r="EI22">
        <v>0</v>
      </c>
      <c r="EJ22">
        <v>0.221023</v>
      </c>
      <c r="EK22">
        <v>-2.0784875</v>
      </c>
      <c r="EL22">
        <v>405.11543749999998</v>
      </c>
      <c r="EM22">
        <v>407.145375</v>
      </c>
      <c r="EN22">
        <v>0.204888875</v>
      </c>
      <c r="EO22">
        <v>400.20437500000003</v>
      </c>
      <c r="EP22">
        <v>17.048212500000002</v>
      </c>
      <c r="EQ22">
        <v>1.7356381249999999</v>
      </c>
      <c r="ER22">
        <v>1.715025625</v>
      </c>
      <c r="ES22">
        <v>15.218887499999999</v>
      </c>
      <c r="ET22">
        <v>15.033093750000001</v>
      </c>
      <c r="EU22">
        <v>1000.0020625</v>
      </c>
      <c r="EV22">
        <v>0.95999587500000005</v>
      </c>
      <c r="EW22">
        <v>4.0004293750000003E-2</v>
      </c>
      <c r="EX22">
        <v>0</v>
      </c>
      <c r="EY22">
        <v>165.64150000000001</v>
      </c>
      <c r="EZ22">
        <v>4.9999900000000004</v>
      </c>
      <c r="FA22">
        <v>2045.069375</v>
      </c>
      <c r="FB22">
        <v>8665.3075000000008</v>
      </c>
      <c r="FC22">
        <v>38.921687499999997</v>
      </c>
      <c r="FD22">
        <v>41.936999999999998</v>
      </c>
      <c r="FE22">
        <v>40.367125000000001</v>
      </c>
      <c r="FF22">
        <v>41</v>
      </c>
      <c r="FG22">
        <v>41.625</v>
      </c>
      <c r="FH22">
        <v>955.20062499999995</v>
      </c>
      <c r="FI22">
        <v>39.799999999999997</v>
      </c>
      <c r="FJ22">
        <v>0</v>
      </c>
      <c r="FK22">
        <v>1330.3000001907301</v>
      </c>
      <c r="FL22">
        <v>0</v>
      </c>
      <c r="FM22">
        <v>165.67323999999999</v>
      </c>
      <c r="FN22">
        <v>-0.75830768603392695</v>
      </c>
      <c r="FO22">
        <v>-280.40230890860101</v>
      </c>
      <c r="FP22">
        <v>2048.5691999999999</v>
      </c>
      <c r="FQ22">
        <v>15</v>
      </c>
      <c r="FR22">
        <v>1687889595</v>
      </c>
      <c r="FS22" t="s">
        <v>470</v>
      </c>
      <c r="FT22">
        <v>1687889595</v>
      </c>
      <c r="FU22">
        <v>1687889585</v>
      </c>
      <c r="FV22">
        <v>6</v>
      </c>
      <c r="FW22">
        <v>0.02</v>
      </c>
      <c r="FX22">
        <v>-1.4E-2</v>
      </c>
      <c r="FY22">
        <v>-0.64500000000000002</v>
      </c>
      <c r="FZ22">
        <v>0.19400000000000001</v>
      </c>
      <c r="GA22">
        <v>399</v>
      </c>
      <c r="GB22">
        <v>17</v>
      </c>
      <c r="GC22">
        <v>0.4</v>
      </c>
      <c r="GD22">
        <v>0.11</v>
      </c>
      <c r="GE22">
        <v>-2.1531859999999998</v>
      </c>
      <c r="GF22">
        <v>1.7868144360902201</v>
      </c>
      <c r="GG22">
        <v>0.21972153297753999</v>
      </c>
      <c r="GH22">
        <v>0</v>
      </c>
      <c r="GI22">
        <v>165.63655882352899</v>
      </c>
      <c r="GJ22">
        <v>-9.3888463592759999E-2</v>
      </c>
      <c r="GK22">
        <v>0.153207700462373</v>
      </c>
      <c r="GL22">
        <v>1</v>
      </c>
      <c r="GM22">
        <v>0.20215675</v>
      </c>
      <c r="GN22">
        <v>0.16523697744360899</v>
      </c>
      <c r="GO22">
        <v>2.0290646327495301E-2</v>
      </c>
      <c r="GP22">
        <v>0</v>
      </c>
      <c r="GQ22">
        <v>1</v>
      </c>
      <c r="GR22">
        <v>3</v>
      </c>
      <c r="GS22" t="s">
        <v>458</v>
      </c>
      <c r="GT22">
        <v>2.94882</v>
      </c>
      <c r="GU22">
        <v>2.7107999999999999</v>
      </c>
      <c r="GV22">
        <v>0.104174</v>
      </c>
      <c r="GW22">
        <v>0.104006</v>
      </c>
      <c r="GX22">
        <v>9.0767799999999996E-2</v>
      </c>
      <c r="GY22">
        <v>9.0727799999999997E-2</v>
      </c>
      <c r="GZ22">
        <v>27761.200000000001</v>
      </c>
      <c r="HA22">
        <v>31997.8</v>
      </c>
      <c r="HB22">
        <v>30899.7</v>
      </c>
      <c r="HC22">
        <v>34408.6</v>
      </c>
      <c r="HD22">
        <v>38302.1</v>
      </c>
      <c r="HE22">
        <v>38748.400000000001</v>
      </c>
      <c r="HF22">
        <v>42485.3</v>
      </c>
      <c r="HG22">
        <v>42685.4</v>
      </c>
      <c r="HH22">
        <v>2.0472800000000002</v>
      </c>
      <c r="HI22">
        <v>2.1547499999999999</v>
      </c>
      <c r="HJ22">
        <v>0.115618</v>
      </c>
      <c r="HK22">
        <v>0</v>
      </c>
      <c r="HL22">
        <v>24.944199999999999</v>
      </c>
      <c r="HM22">
        <v>999.9</v>
      </c>
      <c r="HN22">
        <v>55.920999999999999</v>
      </c>
      <c r="HO22">
        <v>28.611000000000001</v>
      </c>
      <c r="HP22">
        <v>21.861000000000001</v>
      </c>
      <c r="HQ22">
        <v>60.204500000000003</v>
      </c>
      <c r="HR22">
        <v>18.693899999999999</v>
      </c>
      <c r="HS22">
        <v>1</v>
      </c>
      <c r="HT22">
        <v>-0.11429599999999999</v>
      </c>
      <c r="HU22">
        <v>-3.5310500000000002E-2</v>
      </c>
      <c r="HV22">
        <v>20.294499999999999</v>
      </c>
      <c r="HW22">
        <v>5.24559</v>
      </c>
      <c r="HX22">
        <v>11.986000000000001</v>
      </c>
      <c r="HY22">
        <v>4.9721000000000002</v>
      </c>
      <c r="HZ22">
        <v>3.2970999999999999</v>
      </c>
      <c r="IA22">
        <v>9999</v>
      </c>
      <c r="IB22">
        <v>9999</v>
      </c>
      <c r="IC22">
        <v>9999</v>
      </c>
      <c r="ID22">
        <v>999.9</v>
      </c>
      <c r="IE22">
        <v>4.9719199999999999</v>
      </c>
      <c r="IF22">
        <v>1.85408</v>
      </c>
      <c r="IG22">
        <v>1.8551500000000001</v>
      </c>
      <c r="IH22">
        <v>1.8592900000000001</v>
      </c>
      <c r="II22">
        <v>1.8536699999999999</v>
      </c>
      <c r="IJ22">
        <v>1.8581099999999999</v>
      </c>
      <c r="IK22">
        <v>1.8553200000000001</v>
      </c>
      <c r="IL22">
        <v>1.85382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-0.64500000000000002</v>
      </c>
      <c r="JA22">
        <v>0.19400000000000001</v>
      </c>
      <c r="JB22">
        <v>-0.41007148709409802</v>
      </c>
      <c r="JC22">
        <v>-6.8838208586326796E-4</v>
      </c>
      <c r="JD22">
        <v>1.2146953680521199E-7</v>
      </c>
      <c r="JE22">
        <v>-3.3979593155360199E-13</v>
      </c>
      <c r="JF22">
        <v>4.8268888176274401E-2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21.8</v>
      </c>
      <c r="JO22">
        <v>21.9</v>
      </c>
      <c r="JP22">
        <v>0.944824</v>
      </c>
      <c r="JQ22">
        <v>2.4035600000000001</v>
      </c>
      <c r="JR22">
        <v>1.5966800000000001</v>
      </c>
      <c r="JS22">
        <v>2.32666</v>
      </c>
      <c r="JT22">
        <v>1.5905800000000001</v>
      </c>
      <c r="JU22">
        <v>2.4060100000000002</v>
      </c>
      <c r="JV22">
        <v>32.709099999999999</v>
      </c>
      <c r="JW22">
        <v>14.368399999999999</v>
      </c>
      <c r="JX22">
        <v>18</v>
      </c>
      <c r="JY22">
        <v>502.31</v>
      </c>
      <c r="JZ22">
        <v>552.9</v>
      </c>
      <c r="KA22">
        <v>24.9984</v>
      </c>
      <c r="KB22">
        <v>25.862200000000001</v>
      </c>
      <c r="KC22">
        <v>30.000399999999999</v>
      </c>
      <c r="KD22">
        <v>25.685300000000002</v>
      </c>
      <c r="KE22">
        <v>25.633900000000001</v>
      </c>
      <c r="KF22">
        <v>18.939299999999999</v>
      </c>
      <c r="KG22">
        <v>26.624199999999998</v>
      </c>
      <c r="KH22">
        <v>0</v>
      </c>
      <c r="KI22">
        <v>25</v>
      </c>
      <c r="KJ22">
        <v>400</v>
      </c>
      <c r="KK22">
        <v>16.997199999999999</v>
      </c>
      <c r="KL22">
        <v>100.598</v>
      </c>
      <c r="KM22">
        <v>100.294</v>
      </c>
    </row>
    <row r="23" spans="1:299" x14ac:dyDescent="0.2">
      <c r="A23">
        <v>7</v>
      </c>
      <c r="B23">
        <v>1687891828.0999999</v>
      </c>
      <c r="C23">
        <v>10773</v>
      </c>
      <c r="D23" t="s">
        <v>471</v>
      </c>
      <c r="E23" t="s">
        <v>472</v>
      </c>
      <c r="F23">
        <v>30</v>
      </c>
      <c r="G23">
        <v>18.3</v>
      </c>
      <c r="H23" t="s">
        <v>438</v>
      </c>
      <c r="I23">
        <v>200</v>
      </c>
      <c r="J23">
        <v>47</v>
      </c>
      <c r="K23">
        <v>1687891819.5999999</v>
      </c>
      <c r="L23">
        <f t="shared" si="0"/>
        <v>7.0818477407530689E-5</v>
      </c>
      <c r="M23">
        <f t="shared" si="1"/>
        <v>7.0818477407530694E-2</v>
      </c>
      <c r="N23">
        <f t="shared" si="2"/>
        <v>-5.7318709822981635</v>
      </c>
      <c r="O23">
        <f t="shared" si="3"/>
        <v>399.13793750000002</v>
      </c>
      <c r="P23">
        <f t="shared" si="4"/>
        <v>2864.4342783907564</v>
      </c>
      <c r="Q23">
        <f t="shared" si="5"/>
        <v>288.36916926284795</v>
      </c>
      <c r="R23">
        <f t="shared" si="6"/>
        <v>40.182131713220656</v>
      </c>
      <c r="S23">
        <f t="shared" si="7"/>
        <v>3.6471449494118735E-3</v>
      </c>
      <c r="T23">
        <f t="shared" si="8"/>
        <v>3</v>
      </c>
      <c r="U23">
        <f t="shared" si="9"/>
        <v>3.6446834732855662E-3</v>
      </c>
      <c r="V23">
        <f t="shared" si="10"/>
        <v>2.2781481810212872E-3</v>
      </c>
      <c r="W23">
        <f t="shared" si="11"/>
        <v>161.89946288013718</v>
      </c>
      <c r="X23">
        <f t="shared" si="12"/>
        <v>27.156604046092053</v>
      </c>
      <c r="Y23">
        <f t="shared" si="13"/>
        <v>27.156604046092053</v>
      </c>
      <c r="Z23">
        <f t="shared" si="14"/>
        <v>3.612212340487722</v>
      </c>
      <c r="AA23">
        <f t="shared" si="15"/>
        <v>49.89778362403316</v>
      </c>
      <c r="AB23">
        <f t="shared" si="16"/>
        <v>1.7077720736337378</v>
      </c>
      <c r="AC23">
        <f t="shared" si="17"/>
        <v>3.4225409419010608</v>
      </c>
      <c r="AD23">
        <f t="shared" si="18"/>
        <v>1.9044402668539842</v>
      </c>
      <c r="AE23">
        <f t="shared" si="19"/>
        <v>-3.1230948536721033</v>
      </c>
      <c r="AF23">
        <f t="shared" si="20"/>
        <v>-148.19631864874421</v>
      </c>
      <c r="AG23">
        <f t="shared" si="21"/>
        <v>-10.628743426539309</v>
      </c>
      <c r="AH23">
        <f t="shared" si="22"/>
        <v>-4.86940488184473E-2</v>
      </c>
      <c r="AI23">
        <f t="shared" si="23"/>
        <v>15.433201722597472</v>
      </c>
      <c r="AJ23">
        <f t="shared" si="24"/>
        <v>0.16175904452961837</v>
      </c>
      <c r="AK23">
        <f t="shared" si="25"/>
        <v>-5.7318709822981635</v>
      </c>
      <c r="AL23">
        <v>416.93104140211898</v>
      </c>
      <c r="AM23">
        <v>410.99766666666602</v>
      </c>
      <c r="AN23">
        <v>1.3723405090573</v>
      </c>
      <c r="AO23">
        <v>67.0402902384416</v>
      </c>
      <c r="AP23">
        <f t="shared" si="26"/>
        <v>7.0818477407530694E-2</v>
      </c>
      <c r="AQ23">
        <v>16.9479769063209</v>
      </c>
      <c r="AR23">
        <v>16.9657618181818</v>
      </c>
      <c r="AS23">
        <v>1.83980993538956E-5</v>
      </c>
      <c r="AT23">
        <v>77.836484819057503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53281.220255282795</v>
      </c>
      <c r="AZ23" t="s">
        <v>439</v>
      </c>
      <c r="BA23">
        <v>10070.200000000001</v>
      </c>
      <c r="BB23">
        <v>138.84153846153799</v>
      </c>
      <c r="BC23">
        <v>472.31</v>
      </c>
      <c r="BD23">
        <f t="shared" si="30"/>
        <v>0.70603726691889235</v>
      </c>
      <c r="BE23">
        <v>-0.242176552167957</v>
      </c>
      <c r="BF23" t="s">
        <v>473</v>
      </c>
      <c r="BG23">
        <v>10091.9</v>
      </c>
      <c r="BH23">
        <v>91.767403846153798</v>
      </c>
      <c r="BI23">
        <v>114.801715841633</v>
      </c>
      <c r="BJ23">
        <f t="shared" si="31"/>
        <v>0.20064431813244532</v>
      </c>
      <c r="BK23">
        <v>0.5</v>
      </c>
      <c r="BL23">
        <f t="shared" si="32"/>
        <v>841.16790773582238</v>
      </c>
      <c r="BM23">
        <f t="shared" si="33"/>
        <v>-5.7318709822981635</v>
      </c>
      <c r="BN23">
        <f t="shared" si="34"/>
        <v>84.387780641274873</v>
      </c>
      <c r="BO23">
        <f t="shared" si="35"/>
        <v>-6.5262765966748017E-3</v>
      </c>
      <c r="BP23">
        <f t="shared" si="36"/>
        <v>3.114137114915108</v>
      </c>
      <c r="BQ23">
        <f t="shared" si="37"/>
        <v>72.485444491750314</v>
      </c>
      <c r="BR23" t="s">
        <v>441</v>
      </c>
      <c r="BS23">
        <v>0</v>
      </c>
      <c r="BT23">
        <f t="shared" si="38"/>
        <v>72.485444491750314</v>
      </c>
      <c r="BU23">
        <f t="shared" si="39"/>
        <v>0.3686031261785081</v>
      </c>
      <c r="BV23">
        <f t="shared" si="40"/>
        <v>0.54433699521928836</v>
      </c>
      <c r="BW23">
        <f t="shared" si="41"/>
        <v>0.89416290028487377</v>
      </c>
      <c r="BX23">
        <f t="shared" si="42"/>
        <v>-0.9581731263028026</v>
      </c>
      <c r="BY23">
        <f t="shared" si="43"/>
        <v>1.0720902435840467</v>
      </c>
      <c r="BZ23">
        <f t="shared" si="44"/>
        <v>0.42996213685985851</v>
      </c>
      <c r="CA23">
        <f t="shared" si="45"/>
        <v>0.57003786314014149</v>
      </c>
      <c r="CB23">
        <v>451</v>
      </c>
      <c r="CC23">
        <v>290</v>
      </c>
      <c r="CD23">
        <v>108.56</v>
      </c>
      <c r="CE23">
        <v>175</v>
      </c>
      <c r="CF23">
        <v>10091.9</v>
      </c>
      <c r="CG23">
        <v>108.67</v>
      </c>
      <c r="CH23">
        <v>-0.11</v>
      </c>
      <c r="CI23">
        <v>300</v>
      </c>
      <c r="CJ23">
        <v>24.1</v>
      </c>
      <c r="CK23">
        <v>114.801715841633</v>
      </c>
      <c r="CL23">
        <v>1.18486222552204</v>
      </c>
      <c r="CM23">
        <v>-6.1904125730598896</v>
      </c>
      <c r="CN23">
        <v>1.0510048814277</v>
      </c>
      <c r="CO23">
        <v>0.55337226014801399</v>
      </c>
      <c r="CP23">
        <v>-7.5321530589544002E-3</v>
      </c>
      <c r="CQ23">
        <v>290</v>
      </c>
      <c r="CR23">
        <v>108.04</v>
      </c>
      <c r="CS23">
        <v>795</v>
      </c>
      <c r="CT23">
        <v>10062.299999999999</v>
      </c>
      <c r="CU23">
        <v>108.65</v>
      </c>
      <c r="CV23">
        <v>-0.61</v>
      </c>
      <c r="DJ23">
        <f t="shared" si="46"/>
        <v>999.96893750000004</v>
      </c>
      <c r="DK23">
        <f t="shared" si="47"/>
        <v>841.16790773582238</v>
      </c>
      <c r="DL23">
        <f t="shared" si="48"/>
        <v>0.84119403732560682</v>
      </c>
      <c r="DM23">
        <f t="shared" si="49"/>
        <v>0.16190449203842111</v>
      </c>
      <c r="DN23">
        <v>1.286</v>
      </c>
      <c r="DO23">
        <v>0.5</v>
      </c>
      <c r="DP23" t="s">
        <v>442</v>
      </c>
      <c r="DQ23">
        <v>2</v>
      </c>
      <c r="DR23" t="b">
        <v>1</v>
      </c>
      <c r="DS23">
        <v>1687891819.5999999</v>
      </c>
      <c r="DT23">
        <v>399.13793750000002</v>
      </c>
      <c r="DU23">
        <v>403.12287500000002</v>
      </c>
      <c r="DV23">
        <v>16.963674999999999</v>
      </c>
      <c r="DW23">
        <v>16.922787499999998</v>
      </c>
      <c r="DX23">
        <v>399.75493749999998</v>
      </c>
      <c r="DY23">
        <v>16.761675</v>
      </c>
      <c r="DZ23">
        <v>500.13650000000001</v>
      </c>
      <c r="EA23">
        <v>100.57225</v>
      </c>
      <c r="EB23">
        <v>0.10004380625000001</v>
      </c>
      <c r="EC23">
        <v>26.24031875</v>
      </c>
      <c r="ED23">
        <v>26.616937499999999</v>
      </c>
      <c r="EE23">
        <v>999.9</v>
      </c>
      <c r="EF23">
        <v>0</v>
      </c>
      <c r="EG23">
        <v>0</v>
      </c>
      <c r="EH23">
        <v>9993.44</v>
      </c>
      <c r="EI23">
        <v>0</v>
      </c>
      <c r="EJ23">
        <v>0.221023</v>
      </c>
      <c r="EK23">
        <v>-4.0132508124999999</v>
      </c>
      <c r="EL23">
        <v>405.99256250000002</v>
      </c>
      <c r="EM23">
        <v>410.06218749999999</v>
      </c>
      <c r="EN23">
        <v>3.1144608125000001E-2</v>
      </c>
      <c r="EO23">
        <v>403.12287500000002</v>
      </c>
      <c r="EP23">
        <v>16.922787499999998</v>
      </c>
      <c r="EQ23">
        <v>1.7050937500000001</v>
      </c>
      <c r="ER23">
        <v>1.7019606249999999</v>
      </c>
      <c r="ES23">
        <v>14.942881249999999</v>
      </c>
      <c r="ET23">
        <v>14.91431875</v>
      </c>
      <c r="EU23">
        <v>999.96893750000004</v>
      </c>
      <c r="EV23">
        <v>0.95999962500000002</v>
      </c>
      <c r="EW23">
        <v>4.0000262500000001E-2</v>
      </c>
      <c r="EX23">
        <v>0</v>
      </c>
      <c r="EY23">
        <v>91.774743749999999</v>
      </c>
      <c r="EZ23">
        <v>4.9999900000000004</v>
      </c>
      <c r="FA23">
        <v>1222.9749999999999</v>
      </c>
      <c r="FB23">
        <v>8665.0356250000004</v>
      </c>
      <c r="FC23">
        <v>39.542625000000001</v>
      </c>
      <c r="FD23">
        <v>42.25</v>
      </c>
      <c r="FE23">
        <v>40.875</v>
      </c>
      <c r="FF23">
        <v>41.75</v>
      </c>
      <c r="FG23">
        <v>42.167625000000001</v>
      </c>
      <c r="FH23">
        <v>955.16875000000005</v>
      </c>
      <c r="FI23">
        <v>39.799999999999997</v>
      </c>
      <c r="FJ23">
        <v>0</v>
      </c>
      <c r="FK23">
        <v>2260.5</v>
      </c>
      <c r="FL23">
        <v>0</v>
      </c>
      <c r="FM23">
        <v>91.767403846153798</v>
      </c>
      <c r="FN23">
        <v>-7.6796591602596401E-2</v>
      </c>
      <c r="FO23">
        <v>5.6352136602535898</v>
      </c>
      <c r="FP23">
        <v>1223.1865384615401</v>
      </c>
      <c r="FQ23">
        <v>15</v>
      </c>
      <c r="FR23">
        <v>1687891870.0999999</v>
      </c>
      <c r="FS23" t="s">
        <v>474</v>
      </c>
      <c r="FT23">
        <v>1687891870.0999999</v>
      </c>
      <c r="FU23">
        <v>1687891847.0999999</v>
      </c>
      <c r="FV23">
        <v>7</v>
      </c>
      <c r="FW23">
        <v>0.02</v>
      </c>
      <c r="FX23">
        <v>0.01</v>
      </c>
      <c r="FY23">
        <v>-0.61699999999999999</v>
      </c>
      <c r="FZ23">
        <v>0.20200000000000001</v>
      </c>
      <c r="GA23">
        <v>386</v>
      </c>
      <c r="GB23">
        <v>17</v>
      </c>
      <c r="GC23">
        <v>0.4</v>
      </c>
      <c r="GD23">
        <v>0.09</v>
      </c>
      <c r="GE23">
        <v>-1.83045942857143</v>
      </c>
      <c r="GF23">
        <v>-43.138088571428597</v>
      </c>
      <c r="GG23">
        <v>5.5645912481561997</v>
      </c>
      <c r="GH23">
        <v>0</v>
      </c>
      <c r="GI23">
        <v>91.768479411764702</v>
      </c>
      <c r="GJ23">
        <v>0.196227651203189</v>
      </c>
      <c r="GK23">
        <v>0.14987812848996299</v>
      </c>
      <c r="GL23">
        <v>1</v>
      </c>
      <c r="GM23">
        <v>3.60393442857143E-2</v>
      </c>
      <c r="GN23">
        <v>-0.119238824415584</v>
      </c>
      <c r="GO23">
        <v>1.4804208681851099E-2</v>
      </c>
      <c r="GP23">
        <v>0</v>
      </c>
      <c r="GQ23">
        <v>1</v>
      </c>
      <c r="GR23">
        <v>3</v>
      </c>
      <c r="GS23" t="s">
        <v>458</v>
      </c>
      <c r="GT23">
        <v>2.9495100000000001</v>
      </c>
      <c r="GU23">
        <v>2.7106400000000002</v>
      </c>
      <c r="GV23">
        <v>0.10539</v>
      </c>
      <c r="GW23">
        <v>0.103743</v>
      </c>
      <c r="GX23">
        <v>8.9834399999999995E-2</v>
      </c>
      <c r="GY23">
        <v>9.0579800000000002E-2</v>
      </c>
      <c r="GZ23">
        <v>27750</v>
      </c>
      <c r="HA23">
        <v>32041.9</v>
      </c>
      <c r="HB23">
        <v>30925.7</v>
      </c>
      <c r="HC23">
        <v>34442.1</v>
      </c>
      <c r="HD23">
        <v>38374.1</v>
      </c>
      <c r="HE23">
        <v>38791.199999999997</v>
      </c>
      <c r="HF23">
        <v>42520.9</v>
      </c>
      <c r="HG23">
        <v>42725.3</v>
      </c>
      <c r="HH23">
        <v>2.0508999999999999</v>
      </c>
      <c r="HI23">
        <v>2.1730299999999998</v>
      </c>
      <c r="HJ23">
        <v>0.163019</v>
      </c>
      <c r="HK23">
        <v>0</v>
      </c>
      <c r="HL23">
        <v>23.938300000000002</v>
      </c>
      <c r="HM23">
        <v>999.9</v>
      </c>
      <c r="HN23">
        <v>55.073</v>
      </c>
      <c r="HO23">
        <v>27.231000000000002</v>
      </c>
      <c r="HP23">
        <v>19.868600000000001</v>
      </c>
      <c r="HQ23">
        <v>59.686399999999999</v>
      </c>
      <c r="HR23">
        <v>19.166699999999999</v>
      </c>
      <c r="HS23">
        <v>1</v>
      </c>
      <c r="HT23">
        <v>-0.165269</v>
      </c>
      <c r="HU23">
        <v>-0.54171000000000002</v>
      </c>
      <c r="HV23">
        <v>20.295100000000001</v>
      </c>
      <c r="HW23">
        <v>5.2469400000000004</v>
      </c>
      <c r="HX23">
        <v>11.9861</v>
      </c>
      <c r="HY23">
        <v>4.9734499999999997</v>
      </c>
      <c r="HZ23">
        <v>3.2971499999999998</v>
      </c>
      <c r="IA23">
        <v>9999</v>
      </c>
      <c r="IB23">
        <v>9999</v>
      </c>
      <c r="IC23">
        <v>9999</v>
      </c>
      <c r="ID23">
        <v>999.9</v>
      </c>
      <c r="IE23">
        <v>4.97194</v>
      </c>
      <c r="IF23">
        <v>1.8539399999999999</v>
      </c>
      <c r="IG23">
        <v>1.85501</v>
      </c>
      <c r="IH23">
        <v>1.85928</v>
      </c>
      <c r="II23">
        <v>1.85364</v>
      </c>
      <c r="IJ23">
        <v>1.85806</v>
      </c>
      <c r="IK23">
        <v>1.85524</v>
      </c>
      <c r="IL23">
        <v>1.85379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-0.61699999999999999</v>
      </c>
      <c r="JA23">
        <v>0.20200000000000001</v>
      </c>
      <c r="JB23">
        <v>-0.38960620627026898</v>
      </c>
      <c r="JC23">
        <v>-6.8838208586326796E-4</v>
      </c>
      <c r="JD23">
        <v>1.2146953680521199E-7</v>
      </c>
      <c r="JE23">
        <v>-3.3979593155360199E-13</v>
      </c>
      <c r="JF23">
        <v>3.4021831723151902E-2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37.200000000000003</v>
      </c>
      <c r="JO23">
        <v>37.4</v>
      </c>
      <c r="JP23">
        <v>0.88134800000000002</v>
      </c>
      <c r="JQ23">
        <v>2.3803700000000001</v>
      </c>
      <c r="JR23">
        <v>1.5966800000000001</v>
      </c>
      <c r="JS23">
        <v>2.32544</v>
      </c>
      <c r="JT23">
        <v>1.5905800000000001</v>
      </c>
      <c r="JU23">
        <v>2.5134300000000001</v>
      </c>
      <c r="JV23">
        <v>30.911899999999999</v>
      </c>
      <c r="JW23">
        <v>14.0883</v>
      </c>
      <c r="JX23">
        <v>18</v>
      </c>
      <c r="JY23">
        <v>500.65499999999997</v>
      </c>
      <c r="JZ23">
        <v>562.09799999999996</v>
      </c>
      <c r="KA23">
        <v>24.9999</v>
      </c>
      <c r="KB23">
        <v>25.189900000000002</v>
      </c>
      <c r="KC23">
        <v>29.9999</v>
      </c>
      <c r="KD23">
        <v>25.257000000000001</v>
      </c>
      <c r="KE23">
        <v>25.251200000000001</v>
      </c>
      <c r="KF23">
        <v>17.7745</v>
      </c>
      <c r="KG23">
        <v>15.5489</v>
      </c>
      <c r="KH23">
        <v>3.3765299999999998</v>
      </c>
      <c r="KI23">
        <v>25</v>
      </c>
      <c r="KJ23">
        <v>400</v>
      </c>
      <c r="KK23">
        <v>16.970199999999998</v>
      </c>
      <c r="KL23">
        <v>100.682</v>
      </c>
      <c r="KM23">
        <v>100.389</v>
      </c>
    </row>
    <row r="24" spans="1:299" x14ac:dyDescent="0.2">
      <c r="A24">
        <v>8</v>
      </c>
      <c r="B24">
        <v>1687893496</v>
      </c>
      <c r="C24">
        <v>12440.9000000954</v>
      </c>
      <c r="D24" t="s">
        <v>475</v>
      </c>
      <c r="E24" t="s">
        <v>476</v>
      </c>
      <c r="F24">
        <v>30</v>
      </c>
      <c r="G24">
        <v>18.399999999999999</v>
      </c>
      <c r="H24" t="s">
        <v>450</v>
      </c>
      <c r="I24">
        <v>160</v>
      </c>
      <c r="J24">
        <v>47</v>
      </c>
      <c r="K24">
        <v>1687893487.5</v>
      </c>
      <c r="L24">
        <f t="shared" si="0"/>
        <v>1.5299162490299063E-4</v>
      </c>
      <c r="M24">
        <f t="shared" si="1"/>
        <v>0.15299162490299062</v>
      </c>
      <c r="N24">
        <f t="shared" si="2"/>
        <v>11.84378155151018</v>
      </c>
      <c r="O24">
        <f t="shared" si="3"/>
        <v>399.50331249999999</v>
      </c>
      <c r="P24">
        <f t="shared" si="4"/>
        <v>-1925.5477496348417</v>
      </c>
      <c r="Q24">
        <f t="shared" si="5"/>
        <v>-193.85949470813904</v>
      </c>
      <c r="R24">
        <f t="shared" si="6"/>
        <v>40.221028177652208</v>
      </c>
      <c r="S24">
        <f t="shared" si="7"/>
        <v>8.0803864640696926E-3</v>
      </c>
      <c r="T24">
        <f t="shared" si="8"/>
        <v>3</v>
      </c>
      <c r="U24">
        <f t="shared" si="9"/>
        <v>8.0683147407211841E-3</v>
      </c>
      <c r="V24">
        <f t="shared" si="10"/>
        <v>5.0437797833509917E-3</v>
      </c>
      <c r="W24">
        <f t="shared" si="11"/>
        <v>161.90174546926127</v>
      </c>
      <c r="X24">
        <f t="shared" si="12"/>
        <v>26.835883664116857</v>
      </c>
      <c r="Y24">
        <f t="shared" si="13"/>
        <v>26.835883664116857</v>
      </c>
      <c r="Z24">
        <f t="shared" si="14"/>
        <v>3.5448051176231843</v>
      </c>
      <c r="AA24">
        <f t="shared" si="15"/>
        <v>50.123741065659857</v>
      </c>
      <c r="AB24">
        <f t="shared" si="16"/>
        <v>1.6853408632240556</v>
      </c>
      <c r="AC24">
        <f t="shared" si="17"/>
        <v>3.3623604850570401</v>
      </c>
      <c r="AD24">
        <f t="shared" si="18"/>
        <v>1.8594642543991287</v>
      </c>
      <c r="AE24">
        <f t="shared" si="19"/>
        <v>-6.7469306582218866</v>
      </c>
      <c r="AF24">
        <f t="shared" si="20"/>
        <v>-144.84508694960402</v>
      </c>
      <c r="AG24">
        <f t="shared" si="21"/>
        <v>-10.35614925715792</v>
      </c>
      <c r="AH24">
        <f t="shared" si="22"/>
        <v>-4.6421395722546777E-2</v>
      </c>
      <c r="AI24">
        <f t="shared" si="23"/>
        <v>4.473627633532371</v>
      </c>
      <c r="AJ24">
        <f t="shared" si="24"/>
        <v>0.17129512755185364</v>
      </c>
      <c r="AK24">
        <f t="shared" si="25"/>
        <v>11.84378155151018</v>
      </c>
      <c r="AL24">
        <v>405.20112938311701</v>
      </c>
      <c r="AM24">
        <v>404.35398181818198</v>
      </c>
      <c r="AN24">
        <v>-0.47141114718622501</v>
      </c>
      <c r="AO24">
        <v>67.040000000000006</v>
      </c>
      <c r="AP24">
        <f t="shared" si="26"/>
        <v>0.15299162490299062</v>
      </c>
      <c r="AQ24">
        <v>16.7007485805856</v>
      </c>
      <c r="AR24">
        <v>16.743227272727299</v>
      </c>
      <c r="AS24">
        <v>3.77950984549396E-6</v>
      </c>
      <c r="AT24">
        <v>77.766548712209698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53415.149656505208</v>
      </c>
      <c r="AZ24" t="s">
        <v>439</v>
      </c>
      <c r="BA24">
        <v>10070.200000000001</v>
      </c>
      <c r="BB24">
        <v>138.84153846153799</v>
      </c>
      <c r="BC24">
        <v>472.31</v>
      </c>
      <c r="BD24">
        <f t="shared" si="30"/>
        <v>0.70603726691889235</v>
      </c>
      <c r="BE24">
        <v>-0.242176552167957</v>
      </c>
      <c r="BF24" t="s">
        <v>477</v>
      </c>
      <c r="BG24">
        <v>10073.799999999999</v>
      </c>
      <c r="BH24">
        <v>166.9058</v>
      </c>
      <c r="BI24">
        <v>210.15039559421001</v>
      </c>
      <c r="BJ24">
        <f t="shared" si="31"/>
        <v>0.20577927284854214</v>
      </c>
      <c r="BK24">
        <v>0.5</v>
      </c>
      <c r="BL24">
        <f t="shared" si="32"/>
        <v>841.18026068355493</v>
      </c>
      <c r="BM24">
        <f t="shared" si="33"/>
        <v>11.84378155151018</v>
      </c>
      <c r="BN24">
        <f t="shared" si="34"/>
        <v>86.548731189004528</v>
      </c>
      <c r="BO24">
        <f t="shared" si="35"/>
        <v>1.4367857483789404E-2</v>
      </c>
      <c r="BP24">
        <f t="shared" si="36"/>
        <v>1.2474856574241582</v>
      </c>
      <c r="BQ24">
        <f t="shared" si="37"/>
        <v>101.58782939384673</v>
      </c>
      <c r="BR24" t="s">
        <v>441</v>
      </c>
      <c r="BS24">
        <v>0</v>
      </c>
      <c r="BT24">
        <f t="shared" si="38"/>
        <v>101.58782939384673</v>
      </c>
      <c r="BU24">
        <f t="shared" si="39"/>
        <v>0.51659463163701203</v>
      </c>
      <c r="BV24">
        <f t="shared" si="40"/>
        <v>0.39833800091274285</v>
      </c>
      <c r="BW24">
        <f t="shared" si="41"/>
        <v>0.70715922918001672</v>
      </c>
      <c r="BX24">
        <f t="shared" si="42"/>
        <v>0.60644073307404567</v>
      </c>
      <c r="BY24">
        <f t="shared" si="43"/>
        <v>0.78616011600111302</v>
      </c>
      <c r="BZ24">
        <f t="shared" si="44"/>
        <v>0.24244989016445015</v>
      </c>
      <c r="CA24">
        <f t="shared" si="45"/>
        <v>0.75755010983554982</v>
      </c>
      <c r="CB24">
        <v>452</v>
      </c>
      <c r="CC24">
        <v>290</v>
      </c>
      <c r="CD24">
        <v>200.05</v>
      </c>
      <c r="CE24">
        <v>245</v>
      </c>
      <c r="CF24">
        <v>10073.799999999999</v>
      </c>
      <c r="CG24">
        <v>200.11</v>
      </c>
      <c r="CH24">
        <v>-0.06</v>
      </c>
      <c r="CI24">
        <v>300</v>
      </c>
      <c r="CJ24">
        <v>24.1</v>
      </c>
      <c r="CK24">
        <v>210.15039559421001</v>
      </c>
      <c r="CL24">
        <v>1.32387194645878</v>
      </c>
      <c r="CM24">
        <v>-10.116625854857199</v>
      </c>
      <c r="CN24">
        <v>1.1731793226657901</v>
      </c>
      <c r="CO24">
        <v>0.72645710931376395</v>
      </c>
      <c r="CP24">
        <v>-7.5228981090100103E-3</v>
      </c>
      <c r="CQ24">
        <v>290</v>
      </c>
      <c r="CR24">
        <v>199.02</v>
      </c>
      <c r="CS24">
        <v>735</v>
      </c>
      <c r="CT24">
        <v>10055.5</v>
      </c>
      <c r="CU24">
        <v>200.09</v>
      </c>
      <c r="CV24">
        <v>-1.07</v>
      </c>
      <c r="DJ24">
        <f t="shared" si="46"/>
        <v>999.98368749999997</v>
      </c>
      <c r="DK24">
        <f t="shared" si="47"/>
        <v>841.18026068355493</v>
      </c>
      <c r="DL24">
        <f t="shared" si="48"/>
        <v>0.84119398266039713</v>
      </c>
      <c r="DM24">
        <f t="shared" si="49"/>
        <v>0.16190438653456662</v>
      </c>
      <c r="DN24">
        <v>1.413</v>
      </c>
      <c r="DO24">
        <v>0.5</v>
      </c>
      <c r="DP24" t="s">
        <v>442</v>
      </c>
      <c r="DQ24">
        <v>2</v>
      </c>
      <c r="DR24" t="b">
        <v>1</v>
      </c>
      <c r="DS24">
        <v>1687893487.5</v>
      </c>
      <c r="DT24">
        <v>399.50331249999999</v>
      </c>
      <c r="DU24">
        <v>400.78662500000002</v>
      </c>
      <c r="DV24">
        <v>16.73998125</v>
      </c>
      <c r="DW24">
        <v>16.692393750000001</v>
      </c>
      <c r="DX24">
        <v>400.01331249999998</v>
      </c>
      <c r="DY24">
        <v>16.53998125</v>
      </c>
      <c r="DZ24">
        <v>500.10668750000002</v>
      </c>
      <c r="EA24">
        <v>100.5776875</v>
      </c>
      <c r="EB24">
        <v>9.9896187499999997E-2</v>
      </c>
      <c r="EC24">
        <v>25.940318749999999</v>
      </c>
      <c r="ED24">
        <v>26.286737500000001</v>
      </c>
      <c r="EE24">
        <v>999.9</v>
      </c>
      <c r="EF24">
        <v>0</v>
      </c>
      <c r="EG24">
        <v>0</v>
      </c>
      <c r="EH24">
        <v>10008.594999999999</v>
      </c>
      <c r="EI24">
        <v>0</v>
      </c>
      <c r="EJ24">
        <v>0.221023</v>
      </c>
      <c r="EK24">
        <v>-1.3984674374999999</v>
      </c>
      <c r="EL24">
        <v>406.18668750000001</v>
      </c>
      <c r="EM24">
        <v>407.590125</v>
      </c>
      <c r="EN24">
        <v>4.4898037500000001E-2</v>
      </c>
      <c r="EO24">
        <v>400.78662500000002</v>
      </c>
      <c r="EP24">
        <v>16.692393750000001</v>
      </c>
      <c r="EQ24">
        <v>1.6834</v>
      </c>
      <c r="ER24">
        <v>1.67888375</v>
      </c>
      <c r="ES24">
        <v>14.744199999999999</v>
      </c>
      <c r="ET24">
        <v>14.702562500000001</v>
      </c>
      <c r="EU24">
        <v>999.98368749999997</v>
      </c>
      <c r="EV24">
        <v>0.95999837499999996</v>
      </c>
      <c r="EW24">
        <v>4.0001631250000003E-2</v>
      </c>
      <c r="EX24">
        <v>0</v>
      </c>
      <c r="EY24">
        <v>166.90993750000001</v>
      </c>
      <c r="EZ24">
        <v>4.9999900000000004</v>
      </c>
      <c r="FA24">
        <v>2012.2368750000001</v>
      </c>
      <c r="FB24">
        <v>8665.1631249999991</v>
      </c>
      <c r="FC24">
        <v>37.734250000000003</v>
      </c>
      <c r="FD24">
        <v>40.069875000000003</v>
      </c>
      <c r="FE24">
        <v>38.948812500000003</v>
      </c>
      <c r="FF24">
        <v>39.436999999999998</v>
      </c>
      <c r="FG24">
        <v>40.417625000000001</v>
      </c>
      <c r="FH24">
        <v>955.18437500000005</v>
      </c>
      <c r="FI24">
        <v>39.798749999999998</v>
      </c>
      <c r="FJ24">
        <v>0</v>
      </c>
      <c r="FK24">
        <v>1666.0999999046301</v>
      </c>
      <c r="FL24">
        <v>0</v>
      </c>
      <c r="FM24">
        <v>166.9058</v>
      </c>
      <c r="FN24">
        <v>0.54553846437361198</v>
      </c>
      <c r="FO24">
        <v>-68.896922999882705</v>
      </c>
      <c r="FP24">
        <v>2011.9775999999999</v>
      </c>
      <c r="FQ24">
        <v>15</v>
      </c>
      <c r="FR24">
        <v>1687893538.0999999</v>
      </c>
      <c r="FS24" t="s">
        <v>478</v>
      </c>
      <c r="FT24">
        <v>1687893538.0999999</v>
      </c>
      <c r="FU24">
        <v>1687893515.0999999</v>
      </c>
      <c r="FV24">
        <v>8</v>
      </c>
      <c r="FW24">
        <v>9.4E-2</v>
      </c>
      <c r="FX24">
        <v>3.0000000000000001E-3</v>
      </c>
      <c r="FY24">
        <v>-0.51</v>
      </c>
      <c r="FZ24">
        <v>0.2</v>
      </c>
      <c r="GA24">
        <v>365</v>
      </c>
      <c r="GB24">
        <v>17</v>
      </c>
      <c r="GC24">
        <v>0.2</v>
      </c>
      <c r="GD24">
        <v>0.13</v>
      </c>
      <c r="GE24">
        <v>-1.80884022380952</v>
      </c>
      <c r="GF24">
        <v>21.954259277922102</v>
      </c>
      <c r="GG24">
        <v>3.5524764463448202</v>
      </c>
      <c r="GH24">
        <v>0</v>
      </c>
      <c r="GI24">
        <v>166.89944117647099</v>
      </c>
      <c r="GJ24">
        <v>6.9442323393364702E-2</v>
      </c>
      <c r="GK24">
        <v>0.150790893619661</v>
      </c>
      <c r="GL24">
        <v>1</v>
      </c>
      <c r="GM24">
        <v>4.7943385714285698E-2</v>
      </c>
      <c r="GN24">
        <v>-6.2355724675324603E-2</v>
      </c>
      <c r="GO24">
        <v>8.0400858864925605E-3</v>
      </c>
      <c r="GP24">
        <v>1</v>
      </c>
      <c r="GQ24">
        <v>2</v>
      </c>
      <c r="GR24">
        <v>3</v>
      </c>
      <c r="GS24" t="s">
        <v>453</v>
      </c>
      <c r="GT24">
        <v>2.9505599999999998</v>
      </c>
      <c r="GU24">
        <v>2.7108500000000002</v>
      </c>
      <c r="GV24">
        <v>0.104684</v>
      </c>
      <c r="GW24">
        <v>0.109004</v>
      </c>
      <c r="GX24">
        <v>8.9237399999999995E-2</v>
      </c>
      <c r="GY24">
        <v>8.9917399999999995E-2</v>
      </c>
      <c r="GZ24">
        <v>27827.1</v>
      </c>
      <c r="HA24">
        <v>31919.599999999999</v>
      </c>
      <c r="HB24">
        <v>30981.3</v>
      </c>
      <c r="HC24">
        <v>34506.699999999997</v>
      </c>
      <c r="HD24">
        <v>38467.4</v>
      </c>
      <c r="HE24">
        <v>38890.5</v>
      </c>
      <c r="HF24">
        <v>42595.5</v>
      </c>
      <c r="HG24">
        <v>42802.7</v>
      </c>
      <c r="HH24">
        <v>2.0605199999999999</v>
      </c>
      <c r="HI24">
        <v>2.2054</v>
      </c>
      <c r="HJ24">
        <v>0.13741900000000001</v>
      </c>
      <c r="HK24">
        <v>0</v>
      </c>
      <c r="HL24">
        <v>24.032299999999999</v>
      </c>
      <c r="HM24">
        <v>999.9</v>
      </c>
      <c r="HN24">
        <v>59.161999999999999</v>
      </c>
      <c r="HO24">
        <v>25.398</v>
      </c>
      <c r="HP24">
        <v>19.153700000000001</v>
      </c>
      <c r="HQ24">
        <v>60.206400000000002</v>
      </c>
      <c r="HR24">
        <v>19.399000000000001</v>
      </c>
      <c r="HS24">
        <v>1</v>
      </c>
      <c r="HT24">
        <v>-0.25032500000000002</v>
      </c>
      <c r="HU24">
        <v>-0.67750500000000002</v>
      </c>
      <c r="HV24">
        <v>20.2941</v>
      </c>
      <c r="HW24">
        <v>5.24559</v>
      </c>
      <c r="HX24">
        <v>11.986000000000001</v>
      </c>
      <c r="HY24">
        <v>4.9729000000000001</v>
      </c>
      <c r="HZ24">
        <v>3.2972000000000001</v>
      </c>
      <c r="IA24">
        <v>9999</v>
      </c>
      <c r="IB24">
        <v>9999</v>
      </c>
      <c r="IC24">
        <v>9999</v>
      </c>
      <c r="ID24">
        <v>999.9</v>
      </c>
      <c r="IE24">
        <v>4.9719800000000003</v>
      </c>
      <c r="IF24">
        <v>1.8538600000000001</v>
      </c>
      <c r="IG24">
        <v>1.8548800000000001</v>
      </c>
      <c r="IH24">
        <v>1.8591800000000001</v>
      </c>
      <c r="II24">
        <v>1.85361</v>
      </c>
      <c r="IJ24">
        <v>1.8580399999999999</v>
      </c>
      <c r="IK24">
        <v>1.85517</v>
      </c>
      <c r="IL24">
        <v>1.85379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-0.51</v>
      </c>
      <c r="JA24">
        <v>0.2</v>
      </c>
      <c r="JB24">
        <v>-0.369314000681155</v>
      </c>
      <c r="JC24">
        <v>-6.8838208586326796E-4</v>
      </c>
      <c r="JD24">
        <v>1.2146953680521199E-7</v>
      </c>
      <c r="JE24">
        <v>-3.3979593155360199E-13</v>
      </c>
      <c r="JF24">
        <v>4.43980433945666E-2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27.1</v>
      </c>
      <c r="JO24">
        <v>27.5</v>
      </c>
      <c r="JP24">
        <v>0.84960899999999995</v>
      </c>
      <c r="JQ24">
        <v>2.3730500000000001</v>
      </c>
      <c r="JR24">
        <v>1.5966800000000001</v>
      </c>
      <c r="JS24">
        <v>2.32666</v>
      </c>
      <c r="JT24">
        <v>1.5905800000000001</v>
      </c>
      <c r="JU24">
        <v>2.4377399999999998</v>
      </c>
      <c r="JV24">
        <v>29.1554</v>
      </c>
      <c r="JW24">
        <v>13.886900000000001</v>
      </c>
      <c r="JX24">
        <v>18</v>
      </c>
      <c r="JY24">
        <v>494.46800000000002</v>
      </c>
      <c r="JZ24">
        <v>570.77700000000004</v>
      </c>
      <c r="KA24">
        <v>24.999700000000001</v>
      </c>
      <c r="KB24">
        <v>24.0425</v>
      </c>
      <c r="KC24">
        <v>30.000499999999999</v>
      </c>
      <c r="KD24">
        <v>23.9434</v>
      </c>
      <c r="KE24">
        <v>23.9085</v>
      </c>
      <c r="KF24">
        <v>16.8611</v>
      </c>
      <c r="KG24">
        <v>16.319500000000001</v>
      </c>
      <c r="KH24">
        <v>46.563200000000002</v>
      </c>
      <c r="KI24">
        <v>25</v>
      </c>
      <c r="KJ24">
        <v>400</v>
      </c>
      <c r="KK24">
        <v>16.645399999999999</v>
      </c>
      <c r="KL24">
        <v>100.861</v>
      </c>
      <c r="KM24">
        <v>100.574</v>
      </c>
    </row>
    <row r="25" spans="1:299" x14ac:dyDescent="0.2">
      <c r="A25">
        <v>9</v>
      </c>
      <c r="B25">
        <v>1687895513</v>
      </c>
      <c r="C25">
        <v>14457.9000000954</v>
      </c>
      <c r="D25" t="s">
        <v>479</v>
      </c>
      <c r="E25" t="s">
        <v>480</v>
      </c>
      <c r="F25">
        <v>30</v>
      </c>
      <c r="G25">
        <v>18.3</v>
      </c>
      <c r="H25" t="s">
        <v>438</v>
      </c>
      <c r="I25">
        <v>190</v>
      </c>
      <c r="J25">
        <v>47</v>
      </c>
      <c r="K25">
        <v>1687895505</v>
      </c>
      <c r="L25">
        <f t="shared" si="0"/>
        <v>3.0847048243328135E-4</v>
      </c>
      <c r="M25">
        <f t="shared" si="1"/>
        <v>0.30847048243328135</v>
      </c>
      <c r="N25">
        <f t="shared" si="2"/>
        <v>-10.831687157341893</v>
      </c>
      <c r="O25">
        <f t="shared" si="3"/>
        <v>400.59199999999998</v>
      </c>
      <c r="P25">
        <f t="shared" si="4"/>
        <v>1402.4320488634003</v>
      </c>
      <c r="Q25">
        <f t="shared" si="5"/>
        <v>141.1443160112332</v>
      </c>
      <c r="R25">
        <f t="shared" si="6"/>
        <v>40.316594223153814</v>
      </c>
      <c r="S25">
        <f t="shared" si="7"/>
        <v>1.6899898628444893E-2</v>
      </c>
      <c r="T25">
        <f t="shared" si="8"/>
        <v>3</v>
      </c>
      <c r="U25">
        <f t="shared" si="9"/>
        <v>1.6847186657933538E-2</v>
      </c>
      <c r="V25">
        <f t="shared" si="10"/>
        <v>1.0534213840042855E-2</v>
      </c>
      <c r="W25">
        <f t="shared" si="11"/>
        <v>161.91027899095323</v>
      </c>
      <c r="X25">
        <f t="shared" si="12"/>
        <v>26.26004315399188</v>
      </c>
      <c r="Y25">
        <f t="shared" si="13"/>
        <v>26.26004315399188</v>
      </c>
      <c r="Z25">
        <f t="shared" si="14"/>
        <v>3.4265304347113652</v>
      </c>
      <c r="AA25">
        <f t="shared" si="15"/>
        <v>50.047876848328642</v>
      </c>
      <c r="AB25">
        <f t="shared" si="16"/>
        <v>1.6300675469605714</v>
      </c>
      <c r="AC25">
        <f t="shared" si="17"/>
        <v>3.2570163803362377</v>
      </c>
      <c r="AD25">
        <f t="shared" si="18"/>
        <v>1.7964628877507938</v>
      </c>
      <c r="AE25">
        <f t="shared" si="19"/>
        <v>-13.603548275307707</v>
      </c>
      <c r="AF25">
        <f t="shared" si="20"/>
        <v>-138.50151635403066</v>
      </c>
      <c r="AG25">
        <f t="shared" si="21"/>
        <v>-9.8475028981676065</v>
      </c>
      <c r="AH25">
        <f t="shared" si="22"/>
        <v>-4.2288536552746336E-2</v>
      </c>
      <c r="AI25">
        <f t="shared" si="23"/>
        <v>2.8812756144681768</v>
      </c>
      <c r="AJ25">
        <f t="shared" si="24"/>
        <v>0.29287116173863914</v>
      </c>
      <c r="AK25">
        <f t="shared" si="25"/>
        <v>-10.831687157341893</v>
      </c>
      <c r="AL25">
        <v>421.91024654842101</v>
      </c>
      <c r="AM25">
        <v>414.72256363636302</v>
      </c>
      <c r="AN25">
        <v>2.1256845274473002</v>
      </c>
      <c r="AO25">
        <v>67.040062037719096</v>
      </c>
      <c r="AP25">
        <f t="shared" si="26"/>
        <v>0.30847048243328135</v>
      </c>
      <c r="AQ25">
        <v>16.085416379368901</v>
      </c>
      <c r="AR25">
        <v>16.205416363636399</v>
      </c>
      <c r="AS25">
        <v>3.4683410352281701E-6</v>
      </c>
      <c r="AT25">
        <v>77.674629395659096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53376.803987804939</v>
      </c>
      <c r="AZ25" t="s">
        <v>439</v>
      </c>
      <c r="BA25">
        <v>10070.200000000001</v>
      </c>
      <c r="BB25">
        <v>138.84153846153799</v>
      </c>
      <c r="BC25">
        <v>472.31</v>
      </c>
      <c r="BD25">
        <f t="shared" si="30"/>
        <v>0.70603726691889235</v>
      </c>
      <c r="BE25">
        <v>-0.242176552167957</v>
      </c>
      <c r="BF25" t="s">
        <v>481</v>
      </c>
      <c r="BG25">
        <v>10083.6</v>
      </c>
      <c r="BH25">
        <v>191.647961538462</v>
      </c>
      <c r="BI25">
        <v>247.38099093474699</v>
      </c>
      <c r="BJ25">
        <f t="shared" si="31"/>
        <v>0.22529228776105115</v>
      </c>
      <c r="BK25">
        <v>0.5</v>
      </c>
      <c r="BL25">
        <f t="shared" si="32"/>
        <v>841.22758040981785</v>
      </c>
      <c r="BM25">
        <f t="shared" si="33"/>
        <v>-10.831687157341893</v>
      </c>
      <c r="BN25">
        <f t="shared" si="34"/>
        <v>94.761043059110733</v>
      </c>
      <c r="BO25">
        <f t="shared" si="35"/>
        <v>-1.2588163835540298E-2</v>
      </c>
      <c r="BP25">
        <f t="shared" si="36"/>
        <v>0.90924128088962075</v>
      </c>
      <c r="BQ25">
        <f t="shared" si="37"/>
        <v>109.55842757208096</v>
      </c>
      <c r="BR25" t="s">
        <v>441</v>
      </c>
      <c r="BS25">
        <v>0</v>
      </c>
      <c r="BT25">
        <f t="shared" si="38"/>
        <v>109.55842757208096</v>
      </c>
      <c r="BU25">
        <f t="shared" si="39"/>
        <v>0.55712673331080731</v>
      </c>
      <c r="BV25">
        <f t="shared" si="40"/>
        <v>0.40438247581877584</v>
      </c>
      <c r="BW25">
        <f t="shared" si="41"/>
        <v>0.62006349844271946</v>
      </c>
      <c r="BX25">
        <f t="shared" si="42"/>
        <v>0.51348176286444491</v>
      </c>
      <c r="BY25">
        <f t="shared" si="43"/>
        <v>0.6745135897636001</v>
      </c>
      <c r="BZ25">
        <f t="shared" si="44"/>
        <v>0.23117129883752416</v>
      </c>
      <c r="CA25">
        <f t="shared" si="45"/>
        <v>0.76882870116247581</v>
      </c>
      <c r="CB25">
        <v>453</v>
      </c>
      <c r="CC25">
        <v>290</v>
      </c>
      <c r="CD25">
        <v>235.22</v>
      </c>
      <c r="CE25">
        <v>115</v>
      </c>
      <c r="CF25">
        <v>10083.6</v>
      </c>
      <c r="CG25">
        <v>234.83</v>
      </c>
      <c r="CH25">
        <v>0.39</v>
      </c>
      <c r="CI25">
        <v>300</v>
      </c>
      <c r="CJ25">
        <v>24.1</v>
      </c>
      <c r="CK25">
        <v>247.38099093474699</v>
      </c>
      <c r="CL25">
        <v>0.85162372621887505</v>
      </c>
      <c r="CM25">
        <v>-12.653148874023801</v>
      </c>
      <c r="CN25">
        <v>0.75436980492054395</v>
      </c>
      <c r="CO25">
        <v>0.90948417092888401</v>
      </c>
      <c r="CP25">
        <v>-7.5189290322580701E-3</v>
      </c>
      <c r="CQ25">
        <v>290</v>
      </c>
      <c r="CR25">
        <v>234.51</v>
      </c>
      <c r="CS25">
        <v>635</v>
      </c>
      <c r="CT25">
        <v>10056.1</v>
      </c>
      <c r="CU25">
        <v>234.8</v>
      </c>
      <c r="CV25">
        <v>-0.28999999999999998</v>
      </c>
      <c r="DJ25">
        <f t="shared" si="46"/>
        <v>1000.04033333333</v>
      </c>
      <c r="DK25">
        <f t="shared" si="47"/>
        <v>841.22758040981785</v>
      </c>
      <c r="DL25">
        <f t="shared" si="48"/>
        <v>0.84119365226584597</v>
      </c>
      <c r="DM25">
        <f t="shared" si="49"/>
        <v>0.16190374887308256</v>
      </c>
      <c r="DN25">
        <v>1.978</v>
      </c>
      <c r="DO25">
        <v>0.5</v>
      </c>
      <c r="DP25" t="s">
        <v>442</v>
      </c>
      <c r="DQ25">
        <v>2</v>
      </c>
      <c r="DR25" t="b">
        <v>1</v>
      </c>
      <c r="DS25">
        <v>1687895505</v>
      </c>
      <c r="DT25">
        <v>400.59199999999998</v>
      </c>
      <c r="DU25">
        <v>401.77793333333301</v>
      </c>
      <c r="DV25">
        <v>16.1966066666667</v>
      </c>
      <c r="DW25">
        <v>16.082653333333301</v>
      </c>
      <c r="DX25">
        <v>401.10199999999998</v>
      </c>
      <c r="DY25">
        <v>16.009606666666699</v>
      </c>
      <c r="DZ25">
        <v>500.131466666667</v>
      </c>
      <c r="EA25">
        <v>100.5424</v>
      </c>
      <c r="EB25">
        <v>0.100134606666667</v>
      </c>
      <c r="EC25">
        <v>25.403700000000001</v>
      </c>
      <c r="ED25">
        <v>25.5357466666667</v>
      </c>
      <c r="EE25">
        <v>999.9</v>
      </c>
      <c r="EF25">
        <v>0</v>
      </c>
      <c r="EG25">
        <v>0</v>
      </c>
      <c r="EH25">
        <v>9986.0413333333308</v>
      </c>
      <c r="EI25">
        <v>0</v>
      </c>
      <c r="EJ25">
        <v>0.221023</v>
      </c>
      <c r="EK25">
        <v>-1.2081886666666699</v>
      </c>
      <c r="EL25">
        <v>407.16506666666697</v>
      </c>
      <c r="EM25">
        <v>408.34533333333297</v>
      </c>
      <c r="EN25">
        <v>0.115198733333333</v>
      </c>
      <c r="EO25">
        <v>401.77793333333301</v>
      </c>
      <c r="EP25">
        <v>16.082653333333301</v>
      </c>
      <c r="EQ25">
        <v>1.6285706666666699</v>
      </c>
      <c r="ER25">
        <v>1.61698866666667</v>
      </c>
      <c r="ES25">
        <v>14.23184</v>
      </c>
      <c r="ET25">
        <v>14.1216666666667</v>
      </c>
      <c r="EU25">
        <v>1000.04033333333</v>
      </c>
      <c r="EV25">
        <v>0.96000933333333405</v>
      </c>
      <c r="EW25">
        <v>3.9990953333333301E-2</v>
      </c>
      <c r="EX25">
        <v>0</v>
      </c>
      <c r="EY25">
        <v>191.62620000000001</v>
      </c>
      <c r="EZ25">
        <v>4.9999900000000004</v>
      </c>
      <c r="FA25">
        <v>2111.9786666666701</v>
      </c>
      <c r="FB25">
        <v>8665.6793333333299</v>
      </c>
      <c r="FC25">
        <v>36.957999999999998</v>
      </c>
      <c r="FD25">
        <v>38.903933333333299</v>
      </c>
      <c r="FE25">
        <v>38.125</v>
      </c>
      <c r="FF25">
        <v>38.7541333333333</v>
      </c>
      <c r="FG25">
        <v>39.625</v>
      </c>
      <c r="FH25">
        <v>955.25</v>
      </c>
      <c r="FI25">
        <v>39.79</v>
      </c>
      <c r="FJ25">
        <v>0</v>
      </c>
      <c r="FK25">
        <v>2015.5</v>
      </c>
      <c r="FL25">
        <v>0</v>
      </c>
      <c r="FM25">
        <v>191.647961538462</v>
      </c>
      <c r="FN25">
        <v>-0.95941882060594896</v>
      </c>
      <c r="FO25">
        <v>2.41401706838831</v>
      </c>
      <c r="FP25">
        <v>2112.49961538462</v>
      </c>
      <c r="FQ25">
        <v>15</v>
      </c>
      <c r="FR25">
        <v>1687895555</v>
      </c>
      <c r="FS25" t="s">
        <v>482</v>
      </c>
      <c r="FT25">
        <v>1687893538.0999999</v>
      </c>
      <c r="FU25">
        <v>1687895532</v>
      </c>
      <c r="FV25">
        <v>9</v>
      </c>
      <c r="FW25">
        <v>9.4E-2</v>
      </c>
      <c r="FX25">
        <v>0</v>
      </c>
      <c r="FY25">
        <v>-0.51</v>
      </c>
      <c r="FZ25">
        <v>0.187</v>
      </c>
      <c r="GA25">
        <v>365</v>
      </c>
      <c r="GB25">
        <v>16</v>
      </c>
      <c r="GC25">
        <v>0.2</v>
      </c>
      <c r="GD25">
        <v>0.14000000000000001</v>
      </c>
      <c r="GE25">
        <v>-1.44406221428571</v>
      </c>
      <c r="GF25">
        <v>-24.661761389610401</v>
      </c>
      <c r="GG25">
        <v>12.004906805568799</v>
      </c>
      <c r="GH25">
        <v>0</v>
      </c>
      <c r="GI25">
        <v>191.667058823529</v>
      </c>
      <c r="GJ25">
        <v>-0.619893056766466</v>
      </c>
      <c r="GK25">
        <v>0.21405042577646599</v>
      </c>
      <c r="GL25">
        <v>1</v>
      </c>
      <c r="GM25">
        <v>0.114083857142857</v>
      </c>
      <c r="GN25">
        <v>2.7073480519480699E-2</v>
      </c>
      <c r="GO25">
        <v>2.9326307754823401E-3</v>
      </c>
      <c r="GP25">
        <v>1</v>
      </c>
      <c r="GQ25">
        <v>2</v>
      </c>
      <c r="GR25">
        <v>3</v>
      </c>
      <c r="GS25" t="s">
        <v>453</v>
      </c>
      <c r="GT25">
        <v>2.95079</v>
      </c>
      <c r="GU25">
        <v>2.7105199999999998</v>
      </c>
      <c r="GV25">
        <v>0.105895</v>
      </c>
      <c r="GW25">
        <v>0.101675</v>
      </c>
      <c r="GX25">
        <v>8.7082000000000007E-2</v>
      </c>
      <c r="GY25">
        <v>8.7438100000000005E-2</v>
      </c>
      <c r="GZ25">
        <v>27782.9</v>
      </c>
      <c r="HA25">
        <v>32176.5</v>
      </c>
      <c r="HB25">
        <v>30973.7</v>
      </c>
      <c r="HC25">
        <v>34500.5</v>
      </c>
      <c r="HD25">
        <v>38550.400000000001</v>
      </c>
      <c r="HE25">
        <v>38989.699999999997</v>
      </c>
      <c r="HF25">
        <v>42585.7</v>
      </c>
      <c r="HG25">
        <v>42795.199999999997</v>
      </c>
      <c r="HH25">
        <v>2.0649999999999999</v>
      </c>
      <c r="HI25">
        <v>2.2099799999999998</v>
      </c>
      <c r="HJ25">
        <v>0.171378</v>
      </c>
      <c r="HK25">
        <v>0</v>
      </c>
      <c r="HL25">
        <v>22.7363</v>
      </c>
      <c r="HM25">
        <v>999.9</v>
      </c>
      <c r="HN25">
        <v>62.99</v>
      </c>
      <c r="HO25">
        <v>24.36</v>
      </c>
      <c r="HP25">
        <v>19.174299999999999</v>
      </c>
      <c r="HQ25">
        <v>60.284599999999998</v>
      </c>
      <c r="HR25">
        <v>18.461500000000001</v>
      </c>
      <c r="HS25">
        <v>1</v>
      </c>
      <c r="HT25">
        <v>-0.24787899999999999</v>
      </c>
      <c r="HU25">
        <v>-1.1555800000000001</v>
      </c>
      <c r="HV25">
        <v>20.292200000000001</v>
      </c>
      <c r="HW25">
        <v>5.2466400000000002</v>
      </c>
      <c r="HX25">
        <v>11.9864</v>
      </c>
      <c r="HY25">
        <v>4.9733999999999998</v>
      </c>
      <c r="HZ25">
        <v>3.2973499999999998</v>
      </c>
      <c r="IA25">
        <v>9999</v>
      </c>
      <c r="IB25">
        <v>9999</v>
      </c>
      <c r="IC25">
        <v>9999</v>
      </c>
      <c r="ID25">
        <v>999.9</v>
      </c>
      <c r="IE25">
        <v>4.97194</v>
      </c>
      <c r="IF25">
        <v>1.8538399999999999</v>
      </c>
      <c r="IG25">
        <v>1.85487</v>
      </c>
      <c r="IH25">
        <v>1.8591599999999999</v>
      </c>
      <c r="II25">
        <v>1.8535900000000001</v>
      </c>
      <c r="IJ25">
        <v>1.8580300000000001</v>
      </c>
      <c r="IK25">
        <v>1.8551599999999999</v>
      </c>
      <c r="IL25">
        <v>1.85379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-0.51</v>
      </c>
      <c r="JA25">
        <v>0.187</v>
      </c>
      <c r="JB25">
        <v>-0.27554530863070498</v>
      </c>
      <c r="JC25">
        <v>-6.8838208586326796E-4</v>
      </c>
      <c r="JD25">
        <v>1.2146953680521199E-7</v>
      </c>
      <c r="JE25">
        <v>-3.3979593155360199E-13</v>
      </c>
      <c r="JF25">
        <v>4.7766684252273303E-2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32.9</v>
      </c>
      <c r="JO25">
        <v>33.299999999999997</v>
      </c>
      <c r="JP25">
        <v>0.86181600000000003</v>
      </c>
      <c r="JQ25">
        <v>2.36938</v>
      </c>
      <c r="JR25">
        <v>1.5966800000000001</v>
      </c>
      <c r="JS25">
        <v>2.3290999999999999</v>
      </c>
      <c r="JT25">
        <v>1.5905800000000001</v>
      </c>
      <c r="JU25">
        <v>2.49268</v>
      </c>
      <c r="JV25">
        <v>28.880199999999999</v>
      </c>
      <c r="JW25">
        <v>13.475300000000001</v>
      </c>
      <c r="JX25">
        <v>18</v>
      </c>
      <c r="JY25">
        <v>497.875</v>
      </c>
      <c r="JZ25">
        <v>575.19200000000001</v>
      </c>
      <c r="KA25">
        <v>25.0001</v>
      </c>
      <c r="KB25">
        <v>23.999400000000001</v>
      </c>
      <c r="KC25">
        <v>30.0001</v>
      </c>
      <c r="KD25">
        <v>24.0151</v>
      </c>
      <c r="KE25">
        <v>23.994499999999999</v>
      </c>
      <c r="KF25">
        <v>17.370899999999999</v>
      </c>
      <c r="KG25">
        <v>19.832599999999999</v>
      </c>
      <c r="KH25">
        <v>52.564100000000003</v>
      </c>
      <c r="KI25">
        <v>25</v>
      </c>
      <c r="KJ25">
        <v>400</v>
      </c>
      <c r="KK25">
        <v>16.046299999999999</v>
      </c>
      <c r="KL25">
        <v>100.837</v>
      </c>
      <c r="KM25">
        <v>100.556</v>
      </c>
    </row>
    <row r="26" spans="1:299" x14ac:dyDescent="0.2">
      <c r="A26">
        <v>10</v>
      </c>
      <c r="B26">
        <v>1687896936.0999999</v>
      </c>
      <c r="C26">
        <v>15881</v>
      </c>
      <c r="D26" t="s">
        <v>483</v>
      </c>
      <c r="E26" t="s">
        <v>484</v>
      </c>
      <c r="F26">
        <v>30</v>
      </c>
      <c r="G26">
        <v>19.2</v>
      </c>
      <c r="H26" t="s">
        <v>450</v>
      </c>
      <c r="I26">
        <v>160</v>
      </c>
      <c r="J26">
        <v>47</v>
      </c>
      <c r="K26">
        <v>1687896927.5999999</v>
      </c>
      <c r="L26">
        <f t="shared" si="0"/>
        <v>4.1124021398349374E-4</v>
      </c>
      <c r="M26">
        <f t="shared" si="1"/>
        <v>0.41124021398349375</v>
      </c>
      <c r="N26">
        <f t="shared" si="2"/>
        <v>4.0320129202430692</v>
      </c>
      <c r="O26">
        <f t="shared" si="3"/>
        <v>398.47006249999998</v>
      </c>
      <c r="P26">
        <f t="shared" si="4"/>
        <v>98.044691809182936</v>
      </c>
      <c r="Q26">
        <f t="shared" si="5"/>
        <v>9.8662796503959473</v>
      </c>
      <c r="R26">
        <f t="shared" si="6"/>
        <v>40.098214359092218</v>
      </c>
      <c r="S26">
        <f t="shared" si="7"/>
        <v>2.2094462799779609E-2</v>
      </c>
      <c r="T26">
        <f t="shared" si="8"/>
        <v>3</v>
      </c>
      <c r="U26">
        <f t="shared" si="9"/>
        <v>2.2004459449416678E-2</v>
      </c>
      <c r="V26">
        <f t="shared" si="10"/>
        <v>1.376084292628442E-2</v>
      </c>
      <c r="W26">
        <f t="shared" si="11"/>
        <v>161.90632975012497</v>
      </c>
      <c r="X26">
        <f t="shared" si="12"/>
        <v>26.609162465512199</v>
      </c>
      <c r="Y26">
        <f t="shared" si="13"/>
        <v>26.609162465512199</v>
      </c>
      <c r="Z26">
        <f t="shared" si="14"/>
        <v>3.4978191192416421</v>
      </c>
      <c r="AA26">
        <f t="shared" si="15"/>
        <v>50.005293720845735</v>
      </c>
      <c r="AB26">
        <f t="shared" si="16"/>
        <v>1.665389616752436</v>
      </c>
      <c r="AC26">
        <f t="shared" si="17"/>
        <v>3.3304266265277112</v>
      </c>
      <c r="AD26">
        <f t="shared" si="18"/>
        <v>1.8324295024892061</v>
      </c>
      <c r="AE26">
        <f t="shared" si="19"/>
        <v>-18.135693436672074</v>
      </c>
      <c r="AF26">
        <f t="shared" si="20"/>
        <v>-134.2317767720813</v>
      </c>
      <c r="AG26">
        <f t="shared" si="21"/>
        <v>-9.5786785121586622</v>
      </c>
      <c r="AH26">
        <f t="shared" si="22"/>
        <v>-3.9818970787081298E-2</v>
      </c>
      <c r="AI26">
        <f t="shared" si="23"/>
        <v>4.1244860037494186</v>
      </c>
      <c r="AJ26">
        <f t="shared" si="24"/>
        <v>0.41048927445412908</v>
      </c>
      <c r="AK26">
        <f t="shared" si="25"/>
        <v>4.0320129202430692</v>
      </c>
      <c r="AL26">
        <v>407.24034821589402</v>
      </c>
      <c r="AM26">
        <v>405.34197575757599</v>
      </c>
      <c r="AN26">
        <v>5.1096774828626901E-2</v>
      </c>
      <c r="AO26">
        <v>67.040021109863702</v>
      </c>
      <c r="AP26">
        <f t="shared" si="26"/>
        <v>0.41124021398349375</v>
      </c>
      <c r="AQ26">
        <v>16.388831515077801</v>
      </c>
      <c r="AR26">
        <v>16.5488218181818</v>
      </c>
      <c r="AS26">
        <v>-4.6725668506891102E-6</v>
      </c>
      <c r="AT26">
        <v>77.628485414176794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53396.653451115904</v>
      </c>
      <c r="AZ26" t="s">
        <v>439</v>
      </c>
      <c r="BA26">
        <v>10070.200000000001</v>
      </c>
      <c r="BB26">
        <v>138.84153846153799</v>
      </c>
      <c r="BC26">
        <v>472.31</v>
      </c>
      <c r="BD26">
        <f t="shared" si="30"/>
        <v>0.70603726691889235</v>
      </c>
      <c r="BE26">
        <v>-0.242176552167957</v>
      </c>
      <c r="BF26" t="s">
        <v>485</v>
      </c>
      <c r="BG26">
        <v>10068.9</v>
      </c>
      <c r="BH26">
        <v>183.12111999999999</v>
      </c>
      <c r="BI26">
        <v>243.66617875211301</v>
      </c>
      <c r="BJ26">
        <f t="shared" si="31"/>
        <v>0.2484754308627577</v>
      </c>
      <c r="BK26">
        <v>0.5</v>
      </c>
      <c r="BL26">
        <f t="shared" si="32"/>
        <v>841.2040771762305</v>
      </c>
      <c r="BM26">
        <f t="shared" si="33"/>
        <v>4.0320129202430692</v>
      </c>
      <c r="BN26">
        <f t="shared" si="34"/>
        <v>104.50927275993618</v>
      </c>
      <c r="BO26">
        <f t="shared" si="35"/>
        <v>5.0810375132259288E-3</v>
      </c>
      <c r="BP26">
        <f t="shared" si="36"/>
        <v>0.93834861456292384</v>
      </c>
      <c r="BQ26">
        <f t="shared" si="37"/>
        <v>108.82366937517853</v>
      </c>
      <c r="BR26" t="s">
        <v>441</v>
      </c>
      <c r="BS26">
        <v>0</v>
      </c>
      <c r="BT26">
        <f t="shared" si="38"/>
        <v>108.82366937517853</v>
      </c>
      <c r="BU26">
        <f t="shared" si="39"/>
        <v>0.55339033946977412</v>
      </c>
      <c r="BV26">
        <f t="shared" si="40"/>
        <v>0.44900572550802414</v>
      </c>
      <c r="BW26">
        <f t="shared" si="41"/>
        <v>0.62903004042780797</v>
      </c>
      <c r="BX26">
        <f t="shared" si="42"/>
        <v>0.57758422623041183</v>
      </c>
      <c r="BY26">
        <f t="shared" si="43"/>
        <v>0.68565351035907596</v>
      </c>
      <c r="BZ26">
        <f t="shared" si="44"/>
        <v>0.26683132246158925</v>
      </c>
      <c r="CA26">
        <f t="shared" si="45"/>
        <v>0.73316867753841075</v>
      </c>
      <c r="CB26">
        <v>454</v>
      </c>
      <c r="CC26">
        <v>290</v>
      </c>
      <c r="CD26">
        <v>229.62</v>
      </c>
      <c r="CE26">
        <v>255</v>
      </c>
      <c r="CF26">
        <v>10068.9</v>
      </c>
      <c r="CG26">
        <v>229.38</v>
      </c>
      <c r="CH26">
        <v>0.24</v>
      </c>
      <c r="CI26">
        <v>300</v>
      </c>
      <c r="CJ26">
        <v>24.1</v>
      </c>
      <c r="CK26">
        <v>243.66617875211301</v>
      </c>
      <c r="CL26">
        <v>1.0727809294125501</v>
      </c>
      <c r="CM26">
        <v>-14.381768174091301</v>
      </c>
      <c r="CN26">
        <v>0.95031465383205205</v>
      </c>
      <c r="CO26">
        <v>0.89106270601355297</v>
      </c>
      <c r="CP26">
        <v>-7.5194787541713101E-3</v>
      </c>
      <c r="CQ26">
        <v>290</v>
      </c>
      <c r="CR26">
        <v>228.97</v>
      </c>
      <c r="CS26">
        <v>745</v>
      </c>
      <c r="CT26">
        <v>10051.5</v>
      </c>
      <c r="CU26">
        <v>229.36</v>
      </c>
      <c r="CV26">
        <v>-0.39</v>
      </c>
      <c r="DJ26">
        <f t="shared" si="46"/>
        <v>1000.0119999999999</v>
      </c>
      <c r="DK26">
        <f t="shared" si="47"/>
        <v>841.2040771762305</v>
      </c>
      <c r="DL26">
        <f t="shared" si="48"/>
        <v>0.84119398284843638</v>
      </c>
      <c r="DM26">
        <f t="shared" si="49"/>
        <v>0.16190438689748221</v>
      </c>
      <c r="DN26">
        <v>1.978</v>
      </c>
      <c r="DO26">
        <v>0.5</v>
      </c>
      <c r="DP26" t="s">
        <v>442</v>
      </c>
      <c r="DQ26">
        <v>2</v>
      </c>
      <c r="DR26" t="b">
        <v>1</v>
      </c>
      <c r="DS26">
        <v>1687896927.5999999</v>
      </c>
      <c r="DT26">
        <v>398.47006249999998</v>
      </c>
      <c r="DU26">
        <v>400.16606250000001</v>
      </c>
      <c r="DV26">
        <v>16.5495625</v>
      </c>
      <c r="DW26">
        <v>16.389893749999999</v>
      </c>
      <c r="DX26">
        <v>399.03706249999999</v>
      </c>
      <c r="DY26">
        <v>16.356562499999999</v>
      </c>
      <c r="DZ26">
        <v>500.104375</v>
      </c>
      <c r="EA26">
        <v>100.5305</v>
      </c>
      <c r="EB26">
        <v>9.9931574999999995E-2</v>
      </c>
      <c r="EC26">
        <v>25.779218749999998</v>
      </c>
      <c r="ED26">
        <v>26.300643749999999</v>
      </c>
      <c r="EE26">
        <v>999.9</v>
      </c>
      <c r="EF26">
        <v>0</v>
      </c>
      <c r="EG26">
        <v>0</v>
      </c>
      <c r="EH26">
        <v>10004.253124999999</v>
      </c>
      <c r="EI26">
        <v>0</v>
      </c>
      <c r="EJ26">
        <v>0.221023</v>
      </c>
      <c r="EK26">
        <v>-1.6598956250000001</v>
      </c>
      <c r="EL26">
        <v>405.21375</v>
      </c>
      <c r="EM26">
        <v>406.83393749999999</v>
      </c>
      <c r="EN26">
        <v>0.16343299999999999</v>
      </c>
      <c r="EO26">
        <v>400.16606250000001</v>
      </c>
      <c r="EP26">
        <v>16.389893749999999</v>
      </c>
      <c r="EQ26">
        <v>1.664115625</v>
      </c>
      <c r="ER26">
        <v>1.6476850000000001</v>
      </c>
      <c r="ES26">
        <v>14.565681250000001</v>
      </c>
      <c r="ET26">
        <v>14.41215</v>
      </c>
      <c r="EU26">
        <v>1000.0119999999999</v>
      </c>
      <c r="EV26">
        <v>0.96000368749999998</v>
      </c>
      <c r="EW26">
        <v>3.9996506250000001E-2</v>
      </c>
      <c r="EX26">
        <v>0</v>
      </c>
      <c r="EY26">
        <v>183.1375625</v>
      </c>
      <c r="EZ26">
        <v>4.9999900000000004</v>
      </c>
      <c r="FA26">
        <v>2006.8625</v>
      </c>
      <c r="FB26">
        <v>8665.42</v>
      </c>
      <c r="FC26">
        <v>37.117062500000003</v>
      </c>
      <c r="FD26">
        <v>39.030875000000002</v>
      </c>
      <c r="FE26">
        <v>38.191000000000003</v>
      </c>
      <c r="FF26">
        <v>38.738187500000002</v>
      </c>
      <c r="FG26">
        <v>39.737875000000003</v>
      </c>
      <c r="FH26">
        <v>955.21437500000002</v>
      </c>
      <c r="FI26">
        <v>39.799999999999997</v>
      </c>
      <c r="FJ26">
        <v>0</v>
      </c>
      <c r="FK26">
        <v>1421.5</v>
      </c>
      <c r="FL26">
        <v>0</v>
      </c>
      <c r="FM26">
        <v>183.12111999999999</v>
      </c>
      <c r="FN26">
        <v>9.09230844271329E-2</v>
      </c>
      <c r="FO26">
        <v>5.4161538713278601</v>
      </c>
      <c r="FP26">
        <v>2006.6056000000001</v>
      </c>
      <c r="FQ26">
        <v>15</v>
      </c>
      <c r="FR26">
        <v>1687896960.0999999</v>
      </c>
      <c r="FS26" t="s">
        <v>486</v>
      </c>
      <c r="FT26">
        <v>1687896960.0999999</v>
      </c>
      <c r="FU26">
        <v>1687896955.0999999</v>
      </c>
      <c r="FV26">
        <v>10</v>
      </c>
      <c r="FW26">
        <v>-3.5000000000000003E-2</v>
      </c>
      <c r="FX26">
        <v>0</v>
      </c>
      <c r="FY26">
        <v>-0.56699999999999995</v>
      </c>
      <c r="FZ26">
        <v>0.193</v>
      </c>
      <c r="GA26">
        <v>399</v>
      </c>
      <c r="GB26">
        <v>16</v>
      </c>
      <c r="GC26">
        <v>0.43</v>
      </c>
      <c r="GD26">
        <v>0.11</v>
      </c>
      <c r="GE26">
        <v>-1.5681242857142901</v>
      </c>
      <c r="GF26">
        <v>-1.57149194805195</v>
      </c>
      <c r="GG26">
        <v>0.29604940066484398</v>
      </c>
      <c r="GH26">
        <v>0</v>
      </c>
      <c r="GI26">
        <v>183.160588235294</v>
      </c>
      <c r="GJ26">
        <v>-0.56586707262693103</v>
      </c>
      <c r="GK26">
        <v>0.191578753219455</v>
      </c>
      <c r="GL26">
        <v>1</v>
      </c>
      <c r="GM26">
        <v>0.16529695238095199</v>
      </c>
      <c r="GN26">
        <v>-3.1318207792207897E-2</v>
      </c>
      <c r="GO26">
        <v>3.2346899089798699E-3</v>
      </c>
      <c r="GP26">
        <v>1</v>
      </c>
      <c r="GQ26">
        <v>2</v>
      </c>
      <c r="GR26">
        <v>3</v>
      </c>
      <c r="GS26" t="s">
        <v>453</v>
      </c>
      <c r="GT26">
        <v>2.9504700000000001</v>
      </c>
      <c r="GU26">
        <v>2.7107000000000001</v>
      </c>
      <c r="GV26">
        <v>0.10455200000000001</v>
      </c>
      <c r="GW26">
        <v>0.104648</v>
      </c>
      <c r="GX26">
        <v>8.8367500000000002E-2</v>
      </c>
      <c r="GY26">
        <v>8.8583800000000004E-2</v>
      </c>
      <c r="GZ26">
        <v>27818.6</v>
      </c>
      <c r="HA26">
        <v>32061.200000000001</v>
      </c>
      <c r="HB26">
        <v>30967.9</v>
      </c>
      <c r="HC26">
        <v>34492</v>
      </c>
      <c r="HD26">
        <v>38488.9</v>
      </c>
      <c r="HE26">
        <v>38932.300000000003</v>
      </c>
      <c r="HF26">
        <v>42578.3</v>
      </c>
      <c r="HG26">
        <v>42786</v>
      </c>
      <c r="HH26">
        <v>2.0621200000000002</v>
      </c>
      <c r="HI26">
        <v>2.2082000000000002</v>
      </c>
      <c r="HJ26">
        <v>0.133909</v>
      </c>
      <c r="HK26">
        <v>0</v>
      </c>
      <c r="HL26">
        <v>24.109200000000001</v>
      </c>
      <c r="HM26">
        <v>999.9</v>
      </c>
      <c r="HN26">
        <v>64.888000000000005</v>
      </c>
      <c r="HO26">
        <v>24.138999999999999</v>
      </c>
      <c r="HP26">
        <v>19.493200000000002</v>
      </c>
      <c r="HQ26">
        <v>59.805500000000002</v>
      </c>
      <c r="HR26">
        <v>18.874199999999998</v>
      </c>
      <c r="HS26">
        <v>1</v>
      </c>
      <c r="HT26">
        <v>-0.23636399999999999</v>
      </c>
      <c r="HU26">
        <v>-0.92321900000000001</v>
      </c>
      <c r="HV26">
        <v>20.293500000000002</v>
      </c>
      <c r="HW26">
        <v>5.2466400000000002</v>
      </c>
      <c r="HX26">
        <v>11.986000000000001</v>
      </c>
      <c r="HY26">
        <v>4.9734499999999997</v>
      </c>
      <c r="HZ26">
        <v>3.29738</v>
      </c>
      <c r="IA26">
        <v>9999</v>
      </c>
      <c r="IB26">
        <v>9999</v>
      </c>
      <c r="IC26">
        <v>9999</v>
      </c>
      <c r="ID26">
        <v>999.9</v>
      </c>
      <c r="IE26">
        <v>4.9719199999999999</v>
      </c>
      <c r="IF26">
        <v>1.8538699999999999</v>
      </c>
      <c r="IG26">
        <v>1.85487</v>
      </c>
      <c r="IH26">
        <v>1.8592200000000001</v>
      </c>
      <c r="II26">
        <v>1.85361</v>
      </c>
      <c r="IJ26">
        <v>1.85805</v>
      </c>
      <c r="IK26">
        <v>1.8551899999999999</v>
      </c>
      <c r="IL26">
        <v>1.85379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-0.56699999999999995</v>
      </c>
      <c r="JA26">
        <v>0.193</v>
      </c>
      <c r="JB26">
        <v>-0.27554530863070498</v>
      </c>
      <c r="JC26">
        <v>-6.8838208586326796E-4</v>
      </c>
      <c r="JD26">
        <v>1.2146953680521199E-7</v>
      </c>
      <c r="JE26">
        <v>-3.3979593155360199E-13</v>
      </c>
      <c r="JF26">
        <v>4.8195297470645E-2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56.6</v>
      </c>
      <c r="JO26">
        <v>23.4</v>
      </c>
      <c r="JP26">
        <v>0.89599600000000001</v>
      </c>
      <c r="JQ26">
        <v>2.3877000000000002</v>
      </c>
      <c r="JR26">
        <v>1.5966800000000001</v>
      </c>
      <c r="JS26">
        <v>2.3290999999999999</v>
      </c>
      <c r="JT26">
        <v>1.5905800000000001</v>
      </c>
      <c r="JU26">
        <v>2.3950200000000001</v>
      </c>
      <c r="JV26">
        <v>28.880199999999999</v>
      </c>
      <c r="JW26">
        <v>13.151400000000001</v>
      </c>
      <c r="JX26">
        <v>18</v>
      </c>
      <c r="JY26">
        <v>497.48</v>
      </c>
      <c r="JZ26">
        <v>575.50800000000004</v>
      </c>
      <c r="KA26">
        <v>25.001100000000001</v>
      </c>
      <c r="KB26">
        <v>24.1845</v>
      </c>
      <c r="KC26">
        <v>29.9999</v>
      </c>
      <c r="KD26">
        <v>24.162099999999999</v>
      </c>
      <c r="KE26">
        <v>24.135000000000002</v>
      </c>
      <c r="KF26">
        <v>17.962599999999998</v>
      </c>
      <c r="KG26">
        <v>19.504100000000001</v>
      </c>
      <c r="KH26">
        <v>55.178100000000001</v>
      </c>
      <c r="KI26">
        <v>25</v>
      </c>
      <c r="KJ26">
        <v>400</v>
      </c>
      <c r="KK26">
        <v>16.3581</v>
      </c>
      <c r="KL26">
        <v>100.819</v>
      </c>
      <c r="KM26">
        <v>100.533</v>
      </c>
    </row>
    <row r="27" spans="1:299" x14ac:dyDescent="0.2">
      <c r="A27">
        <v>11</v>
      </c>
      <c r="B27">
        <v>1687899046</v>
      </c>
      <c r="C27">
        <v>17990.9000000954</v>
      </c>
      <c r="D27" t="s">
        <v>487</v>
      </c>
      <c r="E27" t="s">
        <v>488</v>
      </c>
      <c r="F27">
        <v>30</v>
      </c>
      <c r="G27">
        <v>19.399999999999999</v>
      </c>
      <c r="H27" t="s">
        <v>438</v>
      </c>
      <c r="I27">
        <v>180</v>
      </c>
      <c r="J27">
        <v>47</v>
      </c>
      <c r="K27">
        <v>1687899037.5</v>
      </c>
      <c r="L27">
        <f t="shared" si="0"/>
        <v>2.1555654392644489E-5</v>
      </c>
      <c r="M27">
        <f t="shared" si="1"/>
        <v>2.155565439264449E-2</v>
      </c>
      <c r="N27">
        <f t="shared" si="2"/>
        <v>0.95453813522907782</v>
      </c>
      <c r="O27">
        <f t="shared" si="3"/>
        <v>399.17287499999998</v>
      </c>
      <c r="P27">
        <f t="shared" si="4"/>
        <v>-966.72322557191546</v>
      </c>
      <c r="Q27">
        <f t="shared" si="5"/>
        <v>-97.237375055825581</v>
      </c>
      <c r="R27">
        <f t="shared" si="6"/>
        <v>40.150605190564683</v>
      </c>
      <c r="S27">
        <f t="shared" si="7"/>
        <v>1.1111688830448851E-3</v>
      </c>
      <c r="T27">
        <f t="shared" si="8"/>
        <v>3</v>
      </c>
      <c r="U27">
        <f t="shared" si="9"/>
        <v>1.1109402863857362E-3</v>
      </c>
      <c r="V27">
        <f t="shared" si="10"/>
        <v>6.9435821306487906E-4</v>
      </c>
      <c r="W27">
        <f t="shared" si="11"/>
        <v>161.90116298800561</v>
      </c>
      <c r="X27">
        <f t="shared" si="12"/>
        <v>27.068157558599808</v>
      </c>
      <c r="Y27">
        <f t="shared" si="13"/>
        <v>27.068157558599808</v>
      </c>
      <c r="Z27">
        <f t="shared" si="14"/>
        <v>3.5935123489477787</v>
      </c>
      <c r="AA27">
        <f t="shared" si="15"/>
        <v>49.766925513957112</v>
      </c>
      <c r="AB27">
        <f t="shared" si="16"/>
        <v>1.6931527671588131</v>
      </c>
      <c r="AC27">
        <f t="shared" si="17"/>
        <v>3.4021646900489548</v>
      </c>
      <c r="AD27">
        <f t="shared" si="18"/>
        <v>1.9003595817889656</v>
      </c>
      <c r="AE27">
        <f t="shared" si="19"/>
        <v>-0.95060435871562199</v>
      </c>
      <c r="AF27">
        <f t="shared" si="20"/>
        <v>-150.23577119769834</v>
      </c>
      <c r="AG27">
        <f t="shared" si="21"/>
        <v>-10.764798585467709</v>
      </c>
      <c r="AH27">
        <f t="shared" si="22"/>
        <v>-5.0011153876056369E-2</v>
      </c>
      <c r="AI27">
        <f t="shared" si="23"/>
        <v>-8.042440970807105</v>
      </c>
      <c r="AJ27">
        <f t="shared" si="24"/>
        <v>5.5077919595986798E-2</v>
      </c>
      <c r="AK27">
        <f t="shared" si="25"/>
        <v>0.95453813522907782</v>
      </c>
      <c r="AL27">
        <v>405.63666853539399</v>
      </c>
      <c r="AM27">
        <v>404.78963030302998</v>
      </c>
      <c r="AN27">
        <v>0.10863815018673199</v>
      </c>
      <c r="AO27">
        <v>67.040074154781095</v>
      </c>
      <c r="AP27">
        <f t="shared" si="26"/>
        <v>2.155565439264449E-2</v>
      </c>
      <c r="AQ27">
        <v>16.8484426527213</v>
      </c>
      <c r="AR27">
        <v>16.853987272727299</v>
      </c>
      <c r="AS27">
        <v>1.7232701647454602E-5</v>
      </c>
      <c r="AT27">
        <v>77.659783144222203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53251.543428028432</v>
      </c>
      <c r="AZ27" t="s">
        <v>439</v>
      </c>
      <c r="BA27">
        <v>10070.200000000001</v>
      </c>
      <c r="BB27">
        <v>138.84153846153799</v>
      </c>
      <c r="BC27">
        <v>472.31</v>
      </c>
      <c r="BD27">
        <f t="shared" si="30"/>
        <v>0.70603726691889235</v>
      </c>
      <c r="BE27">
        <v>-0.242176552167957</v>
      </c>
      <c r="BF27" t="s">
        <v>489</v>
      </c>
      <c r="BG27">
        <v>10080.1</v>
      </c>
      <c r="BH27">
        <v>122.25324000000001</v>
      </c>
      <c r="BI27">
        <v>150.10271020019999</v>
      </c>
      <c r="BJ27">
        <f t="shared" si="31"/>
        <v>0.18553609167386564</v>
      </c>
      <c r="BK27">
        <v>0.5</v>
      </c>
      <c r="BL27">
        <f t="shared" si="32"/>
        <v>841.1768823253916</v>
      </c>
      <c r="BM27">
        <f t="shared" si="33"/>
        <v>0.95453813522907782</v>
      </c>
      <c r="BN27">
        <f t="shared" si="34"/>
        <v>78.034335576530168</v>
      </c>
      <c r="BO27">
        <f t="shared" si="35"/>
        <v>1.4226671138283982E-3</v>
      </c>
      <c r="BP27">
        <f t="shared" si="36"/>
        <v>2.1465787617695575</v>
      </c>
      <c r="BQ27">
        <f t="shared" si="37"/>
        <v>85.125894000197448</v>
      </c>
      <c r="BR27" t="s">
        <v>441</v>
      </c>
      <c r="BS27">
        <v>0</v>
      </c>
      <c r="BT27">
        <f t="shared" si="38"/>
        <v>85.125894000197448</v>
      </c>
      <c r="BU27">
        <f t="shared" si="39"/>
        <v>0.43288236510413103</v>
      </c>
      <c r="BV27">
        <f t="shared" si="40"/>
        <v>0.42860626033872828</v>
      </c>
      <c r="BW27">
        <f t="shared" si="41"/>
        <v>0.83218108596628271</v>
      </c>
      <c r="BX27">
        <f t="shared" si="42"/>
        <v>2.4730526135736683</v>
      </c>
      <c r="BY27">
        <f t="shared" si="43"/>
        <v>0.96623017455171512</v>
      </c>
      <c r="BZ27">
        <f t="shared" si="44"/>
        <v>0.29844191520335672</v>
      </c>
      <c r="CA27">
        <f t="shared" si="45"/>
        <v>0.70155808479664328</v>
      </c>
      <c r="CB27">
        <v>455</v>
      </c>
      <c r="CC27">
        <v>290</v>
      </c>
      <c r="CD27">
        <v>144.76</v>
      </c>
      <c r="CE27">
        <v>225</v>
      </c>
      <c r="CF27">
        <v>10080.1</v>
      </c>
      <c r="CG27">
        <v>144.24</v>
      </c>
      <c r="CH27">
        <v>0.52</v>
      </c>
      <c r="CI27">
        <v>300</v>
      </c>
      <c r="CJ27">
        <v>24.1</v>
      </c>
      <c r="CK27">
        <v>150.10271020019999</v>
      </c>
      <c r="CL27">
        <v>0.88923169022248105</v>
      </c>
      <c r="CM27">
        <v>-5.9053868578959898</v>
      </c>
      <c r="CN27">
        <v>0.78835846504619</v>
      </c>
      <c r="CO27">
        <v>0.66710718910594102</v>
      </c>
      <c r="CP27">
        <v>-7.52631968854284E-3</v>
      </c>
      <c r="CQ27">
        <v>290</v>
      </c>
      <c r="CR27">
        <v>143.99</v>
      </c>
      <c r="CS27">
        <v>875</v>
      </c>
      <c r="CT27">
        <v>10055.200000000001</v>
      </c>
      <c r="CU27">
        <v>144.22999999999999</v>
      </c>
      <c r="CV27">
        <v>-0.24</v>
      </c>
      <c r="DJ27">
        <f t="shared" si="46"/>
        <v>999.97962500000006</v>
      </c>
      <c r="DK27">
        <f t="shared" si="47"/>
        <v>841.1768823253916</v>
      </c>
      <c r="DL27">
        <f t="shared" si="48"/>
        <v>0.8411940216535827</v>
      </c>
      <c r="DM27">
        <f t="shared" si="49"/>
        <v>0.1619044617914146</v>
      </c>
      <c r="DN27">
        <v>1.3340000000000001</v>
      </c>
      <c r="DO27">
        <v>0.5</v>
      </c>
      <c r="DP27" t="s">
        <v>442</v>
      </c>
      <c r="DQ27">
        <v>2</v>
      </c>
      <c r="DR27" t="b">
        <v>1</v>
      </c>
      <c r="DS27">
        <v>1687899037.5</v>
      </c>
      <c r="DT27">
        <v>399.17287499999998</v>
      </c>
      <c r="DU27">
        <v>397.03356250000002</v>
      </c>
      <c r="DV27">
        <v>16.833137499999999</v>
      </c>
      <c r="DW27">
        <v>16.818693750000001</v>
      </c>
      <c r="DX27">
        <v>399.72687500000001</v>
      </c>
      <c r="DY27">
        <v>16.631137500000001</v>
      </c>
      <c r="DZ27">
        <v>500.12737499999997</v>
      </c>
      <c r="EA27">
        <v>100.4845</v>
      </c>
      <c r="EB27">
        <v>0.10000286875</v>
      </c>
      <c r="EC27">
        <v>26.139262500000001</v>
      </c>
      <c r="ED27">
        <v>26.555756250000002</v>
      </c>
      <c r="EE27">
        <v>999.9</v>
      </c>
      <c r="EF27">
        <v>0</v>
      </c>
      <c r="EG27">
        <v>0</v>
      </c>
      <c r="EH27">
        <v>9993.2106249999997</v>
      </c>
      <c r="EI27">
        <v>0</v>
      </c>
      <c r="EJ27">
        <v>0.221023</v>
      </c>
      <c r="EK27">
        <v>2.12678725</v>
      </c>
      <c r="EL27">
        <v>405.99487499999998</v>
      </c>
      <c r="EM27">
        <v>403.82543750000002</v>
      </c>
      <c r="EN27">
        <v>1.5388727499999999E-2</v>
      </c>
      <c r="EO27">
        <v>397.03356250000002</v>
      </c>
      <c r="EP27">
        <v>16.818693750000001</v>
      </c>
      <c r="EQ27">
        <v>1.69156375</v>
      </c>
      <c r="ER27">
        <v>1.6900187499999999</v>
      </c>
      <c r="ES27">
        <v>14.81923125</v>
      </c>
      <c r="ET27">
        <v>14.80505</v>
      </c>
      <c r="EU27">
        <v>999.97962500000006</v>
      </c>
      <c r="EV27">
        <v>0.96000112500000001</v>
      </c>
      <c r="EW27">
        <v>3.9999218750000003E-2</v>
      </c>
      <c r="EX27">
        <v>0</v>
      </c>
      <c r="EY27">
        <v>122.2955625</v>
      </c>
      <c r="EZ27">
        <v>4.9999900000000004</v>
      </c>
      <c r="FA27">
        <v>1469.1849999999999</v>
      </c>
      <c r="FB27">
        <v>8665.1281249999993</v>
      </c>
      <c r="FC27">
        <v>37.819875000000003</v>
      </c>
      <c r="FD27">
        <v>39.625</v>
      </c>
      <c r="FE27">
        <v>38.921500000000002</v>
      </c>
      <c r="FF27">
        <v>39.625</v>
      </c>
      <c r="FG27">
        <v>40.561999999999998</v>
      </c>
      <c r="FH27">
        <v>955.18187499999999</v>
      </c>
      <c r="FI27">
        <v>39.799999999999997</v>
      </c>
      <c r="FJ27">
        <v>0</v>
      </c>
      <c r="FK27">
        <v>2108.2999999523199</v>
      </c>
      <c r="FL27">
        <v>0</v>
      </c>
      <c r="FM27">
        <v>122.25324000000001</v>
      </c>
      <c r="FN27">
        <v>-0.48715385303467401</v>
      </c>
      <c r="FO27">
        <v>-3.8053846429139901</v>
      </c>
      <c r="FP27">
        <v>1469.1712</v>
      </c>
      <c r="FQ27">
        <v>15</v>
      </c>
      <c r="FR27">
        <v>1687899088</v>
      </c>
      <c r="FS27" t="s">
        <v>490</v>
      </c>
      <c r="FT27">
        <v>1687899088</v>
      </c>
      <c r="FU27">
        <v>1687899065</v>
      </c>
      <c r="FV27">
        <v>11</v>
      </c>
      <c r="FW27">
        <v>1.4E-2</v>
      </c>
      <c r="FX27">
        <v>-2E-3</v>
      </c>
      <c r="FY27">
        <v>-0.55400000000000005</v>
      </c>
      <c r="FZ27">
        <v>0.20200000000000001</v>
      </c>
      <c r="GA27">
        <v>403</v>
      </c>
      <c r="GB27">
        <v>17</v>
      </c>
      <c r="GC27">
        <v>0.48</v>
      </c>
      <c r="GD27">
        <v>0.14000000000000001</v>
      </c>
      <c r="GE27">
        <v>-1.82378095238095E-2</v>
      </c>
      <c r="GF27">
        <v>15.300964909090901</v>
      </c>
      <c r="GG27">
        <v>5.3339573746323401</v>
      </c>
      <c r="GH27">
        <v>0</v>
      </c>
      <c r="GI27">
        <v>122.279647058824</v>
      </c>
      <c r="GJ27">
        <v>-0.48901451610824298</v>
      </c>
      <c r="GK27">
        <v>0.17732056089150799</v>
      </c>
      <c r="GL27">
        <v>1</v>
      </c>
      <c r="GM27">
        <v>2.5799616666666698E-2</v>
      </c>
      <c r="GN27">
        <v>-0.20477594805194799</v>
      </c>
      <c r="GO27">
        <v>2.13523228272588E-2</v>
      </c>
      <c r="GP27">
        <v>0</v>
      </c>
      <c r="GQ27">
        <v>1</v>
      </c>
      <c r="GR27">
        <v>3</v>
      </c>
      <c r="GS27" t="s">
        <v>458</v>
      </c>
      <c r="GT27">
        <v>2.9497200000000001</v>
      </c>
      <c r="GU27">
        <v>2.7108300000000001</v>
      </c>
      <c r="GV27">
        <v>0.1042</v>
      </c>
      <c r="GW27">
        <v>0.104072</v>
      </c>
      <c r="GX27">
        <v>8.9396500000000004E-2</v>
      </c>
      <c r="GY27">
        <v>9.02284E-2</v>
      </c>
      <c r="GZ27">
        <v>27797.599999999999</v>
      </c>
      <c r="HA27">
        <v>32043.3</v>
      </c>
      <c r="HB27">
        <v>30935.7</v>
      </c>
      <c r="HC27">
        <v>34454.199999999997</v>
      </c>
      <c r="HD27">
        <v>38405.800000000003</v>
      </c>
      <c r="HE27">
        <v>38821.199999999997</v>
      </c>
      <c r="HF27">
        <v>42535.199999999997</v>
      </c>
      <c r="HG27">
        <v>42741.5</v>
      </c>
      <c r="HH27">
        <v>2.0478499999999999</v>
      </c>
      <c r="HI27">
        <v>2.1985999999999999</v>
      </c>
      <c r="HJ27">
        <v>0.118017</v>
      </c>
      <c r="HK27">
        <v>0</v>
      </c>
      <c r="HL27">
        <v>24.602799999999998</v>
      </c>
      <c r="HM27">
        <v>999.9</v>
      </c>
      <c r="HN27">
        <v>67.403000000000006</v>
      </c>
      <c r="HO27">
        <v>24.29</v>
      </c>
      <c r="HP27">
        <v>20.4422</v>
      </c>
      <c r="HQ27">
        <v>59.915599999999998</v>
      </c>
      <c r="HR27">
        <v>18.926300000000001</v>
      </c>
      <c r="HS27">
        <v>1</v>
      </c>
      <c r="HT27">
        <v>-0.19050300000000001</v>
      </c>
      <c r="HU27">
        <v>-0.57543299999999997</v>
      </c>
      <c r="HV27">
        <v>20.295500000000001</v>
      </c>
      <c r="HW27">
        <v>5.2428999999999997</v>
      </c>
      <c r="HX27">
        <v>11.987500000000001</v>
      </c>
      <c r="HY27">
        <v>4.9734499999999997</v>
      </c>
      <c r="HZ27">
        <v>3.2970799999999998</v>
      </c>
      <c r="IA27">
        <v>9999</v>
      </c>
      <c r="IB27">
        <v>9999</v>
      </c>
      <c r="IC27">
        <v>9999</v>
      </c>
      <c r="ID27">
        <v>999.9</v>
      </c>
      <c r="IE27">
        <v>4.9719899999999999</v>
      </c>
      <c r="IF27">
        <v>1.8539000000000001</v>
      </c>
      <c r="IG27">
        <v>1.8549500000000001</v>
      </c>
      <c r="IH27">
        <v>1.8592500000000001</v>
      </c>
      <c r="II27">
        <v>1.85362</v>
      </c>
      <c r="IJ27">
        <v>1.85806</v>
      </c>
      <c r="IK27">
        <v>1.8551899999999999</v>
      </c>
      <c r="IL27">
        <v>1.85379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-0.55400000000000005</v>
      </c>
      <c r="JA27">
        <v>0.20200000000000001</v>
      </c>
      <c r="JB27">
        <v>-0.31076169901695799</v>
      </c>
      <c r="JC27">
        <v>-6.8838208586326796E-4</v>
      </c>
      <c r="JD27">
        <v>1.2146953680521199E-7</v>
      </c>
      <c r="JE27">
        <v>-3.3979593155360199E-13</v>
      </c>
      <c r="JF27">
        <v>4.7852411342478397E-2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34.799999999999997</v>
      </c>
      <c r="JO27">
        <v>34.799999999999997</v>
      </c>
      <c r="JP27">
        <v>0.88622999999999996</v>
      </c>
      <c r="JQ27">
        <v>2.3877000000000002</v>
      </c>
      <c r="JR27">
        <v>1.5966800000000001</v>
      </c>
      <c r="JS27">
        <v>2.3303199999999999</v>
      </c>
      <c r="JT27">
        <v>1.5905800000000001</v>
      </c>
      <c r="JU27">
        <v>2.32178</v>
      </c>
      <c r="JV27">
        <v>29.325099999999999</v>
      </c>
      <c r="JW27">
        <v>15.7081</v>
      </c>
      <c r="JX27">
        <v>18</v>
      </c>
      <c r="JY27">
        <v>494.07299999999998</v>
      </c>
      <c r="JZ27">
        <v>574.94799999999998</v>
      </c>
      <c r="KA27">
        <v>24.999500000000001</v>
      </c>
      <c r="KB27">
        <v>24.823899999999998</v>
      </c>
      <c r="KC27">
        <v>30.0002</v>
      </c>
      <c r="KD27">
        <v>24.742599999999999</v>
      </c>
      <c r="KE27">
        <v>24.706700000000001</v>
      </c>
      <c r="KF27">
        <v>17.7774</v>
      </c>
      <c r="KG27">
        <v>21.784600000000001</v>
      </c>
      <c r="KH27">
        <v>56.672800000000002</v>
      </c>
      <c r="KI27">
        <v>25</v>
      </c>
      <c r="KJ27">
        <v>400</v>
      </c>
      <c r="KK27">
        <v>16.875299999999999</v>
      </c>
      <c r="KL27">
        <v>100.715</v>
      </c>
      <c r="KM27">
        <v>100.426</v>
      </c>
    </row>
    <row r="28" spans="1:299" x14ac:dyDescent="0.2">
      <c r="A28">
        <v>12</v>
      </c>
      <c r="B28">
        <v>1687901024.0999999</v>
      </c>
      <c r="C28">
        <v>19969</v>
      </c>
      <c r="D28" t="s">
        <v>491</v>
      </c>
      <c r="E28" t="s">
        <v>492</v>
      </c>
      <c r="F28">
        <v>30</v>
      </c>
      <c r="G28">
        <v>20.5</v>
      </c>
      <c r="H28" t="s">
        <v>450</v>
      </c>
      <c r="I28">
        <v>140</v>
      </c>
      <c r="J28">
        <v>47</v>
      </c>
      <c r="K28">
        <v>1687901015.5999999</v>
      </c>
      <c r="L28">
        <f t="shared" si="0"/>
        <v>1.4400813113459341E-4</v>
      </c>
      <c r="M28">
        <f t="shared" si="1"/>
        <v>0.1440081311345934</v>
      </c>
      <c r="N28">
        <f t="shared" si="2"/>
        <v>0.97615006692677464</v>
      </c>
      <c r="O28">
        <f t="shared" si="3"/>
        <v>398.3203125</v>
      </c>
      <c r="P28">
        <f t="shared" si="4"/>
        <v>178.11337880668765</v>
      </c>
      <c r="Q28">
        <f t="shared" si="5"/>
        <v>17.913494674385095</v>
      </c>
      <c r="R28">
        <f t="shared" si="6"/>
        <v>40.060487564004639</v>
      </c>
      <c r="S28">
        <f t="shared" si="7"/>
        <v>7.4028555904591233E-3</v>
      </c>
      <c r="T28">
        <f t="shared" si="8"/>
        <v>3</v>
      </c>
      <c r="U28">
        <f t="shared" si="9"/>
        <v>7.3927220241449161E-3</v>
      </c>
      <c r="V28">
        <f t="shared" si="10"/>
        <v>4.6213605501093553E-3</v>
      </c>
      <c r="W28">
        <f t="shared" si="11"/>
        <v>161.90079940398437</v>
      </c>
      <c r="X28">
        <f t="shared" si="12"/>
        <v>27.223109089276214</v>
      </c>
      <c r="Y28">
        <f t="shared" si="13"/>
        <v>27.223109089276214</v>
      </c>
      <c r="Z28">
        <f t="shared" si="14"/>
        <v>3.6263292047678188</v>
      </c>
      <c r="AA28">
        <f t="shared" si="15"/>
        <v>49.98114099099358</v>
      </c>
      <c r="AB28">
        <f t="shared" si="16"/>
        <v>1.7192501374545051</v>
      </c>
      <c r="AC28">
        <f t="shared" si="17"/>
        <v>3.4397976984245071</v>
      </c>
      <c r="AD28">
        <f t="shared" si="18"/>
        <v>1.9070790673133138</v>
      </c>
      <c r="AE28">
        <f t="shared" si="19"/>
        <v>-6.3507585830355691</v>
      </c>
      <c r="AF28">
        <f t="shared" si="20"/>
        <v>-145.17671451317781</v>
      </c>
      <c r="AG28">
        <f t="shared" si="21"/>
        <v>-10.420080857521945</v>
      </c>
      <c r="AH28">
        <f t="shared" si="22"/>
        <v>-4.6754549750971819E-2</v>
      </c>
      <c r="AI28">
        <f t="shared" si="23"/>
        <v>1.9395297580663611</v>
      </c>
      <c r="AJ28">
        <f t="shared" si="24"/>
        <v>8.3623293540535257E-2</v>
      </c>
      <c r="AK28">
        <f t="shared" si="25"/>
        <v>0.97615006692677464</v>
      </c>
      <c r="AL28">
        <v>406.60949772443399</v>
      </c>
      <c r="AM28">
        <v>405.824115151515</v>
      </c>
      <c r="AN28">
        <v>9.6214282644729698E-2</v>
      </c>
      <c r="AO28">
        <v>67.040070009744397</v>
      </c>
      <c r="AP28">
        <f t="shared" si="26"/>
        <v>0.1440081311345934</v>
      </c>
      <c r="AQ28">
        <v>17.076662999301298</v>
      </c>
      <c r="AR28">
        <v>17.114386060606101</v>
      </c>
      <c r="AS28">
        <v>5.3191951471885496E-6</v>
      </c>
      <c r="AT28">
        <v>77.666924845356107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53239.313435080949</v>
      </c>
      <c r="AZ28" t="s">
        <v>439</v>
      </c>
      <c r="BA28">
        <v>10070.200000000001</v>
      </c>
      <c r="BB28">
        <v>138.84153846153799</v>
      </c>
      <c r="BC28">
        <v>472.31</v>
      </c>
      <c r="BD28">
        <f t="shared" si="30"/>
        <v>0.70603726691889235</v>
      </c>
      <c r="BE28">
        <v>-0.242176552167957</v>
      </c>
      <c r="BF28" t="s">
        <v>493</v>
      </c>
      <c r="BG28">
        <v>10110.4</v>
      </c>
      <c r="BH28">
        <v>115.35364</v>
      </c>
      <c r="BI28">
        <v>138.767447621206</v>
      </c>
      <c r="BJ28">
        <f t="shared" si="31"/>
        <v>0.16872694585490078</v>
      </c>
      <c r="BK28">
        <v>0.5</v>
      </c>
      <c r="BL28">
        <f t="shared" si="32"/>
        <v>841.17219743729754</v>
      </c>
      <c r="BM28">
        <f t="shared" si="33"/>
        <v>0.97615006692677464</v>
      </c>
      <c r="BN28">
        <f t="shared" si="34"/>
        <v>70.964207905825404</v>
      </c>
      <c r="BO28">
        <f t="shared" si="35"/>
        <v>1.4483676740701453E-3</v>
      </c>
      <c r="BP28">
        <f t="shared" si="36"/>
        <v>2.40360803701792</v>
      </c>
      <c r="BQ28">
        <f t="shared" si="37"/>
        <v>81.3570154310992</v>
      </c>
      <c r="BR28" t="s">
        <v>441</v>
      </c>
      <c r="BS28">
        <v>0</v>
      </c>
      <c r="BT28">
        <f t="shared" si="38"/>
        <v>81.3570154310992</v>
      </c>
      <c r="BU28">
        <f t="shared" si="39"/>
        <v>0.41371685632512512</v>
      </c>
      <c r="BV28">
        <f t="shared" si="40"/>
        <v>0.40783193451103761</v>
      </c>
      <c r="BW28">
        <f t="shared" si="41"/>
        <v>0.8531525926233493</v>
      </c>
      <c r="BX28">
        <f t="shared" si="42"/>
        <v>-316.014874663211</v>
      </c>
      <c r="BY28">
        <f t="shared" si="43"/>
        <v>1.0002221824516482</v>
      </c>
      <c r="BZ28">
        <f t="shared" si="44"/>
        <v>0.28763712171813155</v>
      </c>
      <c r="CA28">
        <f t="shared" si="45"/>
        <v>0.71236287828186851</v>
      </c>
      <c r="CB28">
        <v>456</v>
      </c>
      <c r="CC28">
        <v>290</v>
      </c>
      <c r="CD28">
        <v>135.41</v>
      </c>
      <c r="CE28">
        <v>115</v>
      </c>
      <c r="CF28">
        <v>10110.4</v>
      </c>
      <c r="CG28">
        <v>135.11000000000001</v>
      </c>
      <c r="CH28">
        <v>0.3</v>
      </c>
      <c r="CI28">
        <v>300</v>
      </c>
      <c r="CJ28">
        <v>24.1</v>
      </c>
      <c r="CK28">
        <v>138.767447621206</v>
      </c>
      <c r="CL28">
        <v>1.07680045145942</v>
      </c>
      <c r="CM28">
        <v>-3.6973339107498502</v>
      </c>
      <c r="CN28">
        <v>0.95627437317185104</v>
      </c>
      <c r="CO28">
        <v>0.348064072361567</v>
      </c>
      <c r="CP28">
        <v>-7.5394117908787603E-3</v>
      </c>
      <c r="CQ28">
        <v>290</v>
      </c>
      <c r="CR28">
        <v>135.15</v>
      </c>
      <c r="CS28">
        <v>785</v>
      </c>
      <c r="CT28">
        <v>10075</v>
      </c>
      <c r="CU28">
        <v>135.1</v>
      </c>
      <c r="CV28">
        <v>0.05</v>
      </c>
      <c r="DJ28">
        <f t="shared" si="46"/>
        <v>999.97368749999998</v>
      </c>
      <c r="DK28">
        <f t="shared" si="47"/>
        <v>841.17219743729754</v>
      </c>
      <c r="DL28">
        <f t="shared" si="48"/>
        <v>0.84119433136314159</v>
      </c>
      <c r="DM28">
        <f t="shared" si="49"/>
        <v>0.16190505953086326</v>
      </c>
      <c r="DN28">
        <v>1.3340000000000001</v>
      </c>
      <c r="DO28">
        <v>0.5</v>
      </c>
      <c r="DP28" t="s">
        <v>442</v>
      </c>
      <c r="DQ28">
        <v>2</v>
      </c>
      <c r="DR28" t="b">
        <v>1</v>
      </c>
      <c r="DS28">
        <v>1687901015.5999999</v>
      </c>
      <c r="DT28">
        <v>398.3203125</v>
      </c>
      <c r="DU28">
        <v>398.8465625</v>
      </c>
      <c r="DV28">
        <v>17.09445625</v>
      </c>
      <c r="DW28">
        <v>17.072531250000001</v>
      </c>
      <c r="DX28">
        <v>398.86331250000001</v>
      </c>
      <c r="DY28">
        <v>16.89945625</v>
      </c>
      <c r="DZ28">
        <v>500.09818749999999</v>
      </c>
      <c r="EA28">
        <v>100.4735625</v>
      </c>
      <c r="EB28">
        <v>9.9986743749999996E-2</v>
      </c>
      <c r="EC28">
        <v>26.32549375</v>
      </c>
      <c r="ED28">
        <v>26.778706249999999</v>
      </c>
      <c r="EE28">
        <v>999.9</v>
      </c>
      <c r="EF28">
        <v>0</v>
      </c>
      <c r="EG28">
        <v>0</v>
      </c>
      <c r="EH28">
        <v>9998.4368749999994</v>
      </c>
      <c r="EI28">
        <v>0</v>
      </c>
      <c r="EJ28">
        <v>0.221023</v>
      </c>
      <c r="EK28">
        <v>-0.5347655</v>
      </c>
      <c r="EL28">
        <v>405.24437499999999</v>
      </c>
      <c r="EM28">
        <v>405.77412500000003</v>
      </c>
      <c r="EN28">
        <v>3.4776574999999997E-2</v>
      </c>
      <c r="EO28">
        <v>398.8465625</v>
      </c>
      <c r="EP28">
        <v>17.072531250000001</v>
      </c>
      <c r="EQ28">
        <v>1.7188362500000001</v>
      </c>
      <c r="ER28">
        <v>1.7153393750000001</v>
      </c>
      <c r="ES28">
        <v>15.067575</v>
      </c>
      <c r="ET28">
        <v>15.03595</v>
      </c>
      <c r="EU28">
        <v>999.97368749999998</v>
      </c>
      <c r="EV28">
        <v>0.95998962499999996</v>
      </c>
      <c r="EW28">
        <v>4.001046875E-2</v>
      </c>
      <c r="EX28">
        <v>0</v>
      </c>
      <c r="EY28">
        <v>115.352625</v>
      </c>
      <c r="EZ28">
        <v>4.9999900000000004</v>
      </c>
      <c r="FA28">
        <v>1432.409375</v>
      </c>
      <c r="FB28">
        <v>8665.0456250000007</v>
      </c>
      <c r="FC28">
        <v>38</v>
      </c>
      <c r="FD28">
        <v>40.061999999999998</v>
      </c>
      <c r="FE28">
        <v>39.218499999999999</v>
      </c>
      <c r="FF28">
        <v>39.811999999999998</v>
      </c>
      <c r="FG28">
        <v>40.686999999999998</v>
      </c>
      <c r="FH28">
        <v>955.16375000000005</v>
      </c>
      <c r="FI28">
        <v>39.81</v>
      </c>
      <c r="FJ28">
        <v>0</v>
      </c>
      <c r="FK28">
        <v>1976.2999999523199</v>
      </c>
      <c r="FL28">
        <v>0</v>
      </c>
      <c r="FM28">
        <v>115.35364</v>
      </c>
      <c r="FN28">
        <v>7.2230769842757905E-2</v>
      </c>
      <c r="FO28">
        <v>-37.440769274605302</v>
      </c>
      <c r="FP28">
        <v>1432.2328</v>
      </c>
      <c r="FQ28">
        <v>15</v>
      </c>
      <c r="FR28">
        <v>1687901048.0999999</v>
      </c>
      <c r="FS28" t="s">
        <v>494</v>
      </c>
      <c r="FT28">
        <v>1687901048.0999999</v>
      </c>
      <c r="FU28">
        <v>1687901043.0999999</v>
      </c>
      <c r="FV28">
        <v>12</v>
      </c>
      <c r="FW28">
        <v>0.01</v>
      </c>
      <c r="FX28">
        <v>-1.2E-2</v>
      </c>
      <c r="FY28">
        <v>-0.54300000000000004</v>
      </c>
      <c r="FZ28">
        <v>0.19500000000000001</v>
      </c>
      <c r="GA28">
        <v>400</v>
      </c>
      <c r="GB28">
        <v>17</v>
      </c>
      <c r="GC28">
        <v>0.24</v>
      </c>
      <c r="GD28">
        <v>0.13</v>
      </c>
      <c r="GE28">
        <v>0.70416909999999999</v>
      </c>
      <c r="GF28">
        <v>-23.124581503759401</v>
      </c>
      <c r="GG28">
        <v>2.7285266366087599</v>
      </c>
      <c r="GH28">
        <v>0</v>
      </c>
      <c r="GI28">
        <v>115.313647058824</v>
      </c>
      <c r="GJ28">
        <v>0.40012223223325999</v>
      </c>
      <c r="GK28">
        <v>0.15621871589931899</v>
      </c>
      <c r="GL28">
        <v>1</v>
      </c>
      <c r="GM28">
        <v>3.4658534999999997E-2</v>
      </c>
      <c r="GN28">
        <v>8.0797939849624207E-3</v>
      </c>
      <c r="GO28">
        <v>1.15974916480893E-3</v>
      </c>
      <c r="GP28">
        <v>1</v>
      </c>
      <c r="GQ28">
        <v>2</v>
      </c>
      <c r="GR28">
        <v>3</v>
      </c>
      <c r="GS28" t="s">
        <v>453</v>
      </c>
      <c r="GT28">
        <v>2.94801</v>
      </c>
      <c r="GU28">
        <v>2.7105899999999998</v>
      </c>
      <c r="GV28">
        <v>0.103923</v>
      </c>
      <c r="GW28">
        <v>0.10369100000000001</v>
      </c>
      <c r="GX28">
        <v>9.00035E-2</v>
      </c>
      <c r="GY28">
        <v>9.0725799999999995E-2</v>
      </c>
      <c r="GZ28">
        <v>27718.6</v>
      </c>
      <c r="HA28">
        <v>31953.5</v>
      </c>
      <c r="HB28">
        <v>30847.1</v>
      </c>
      <c r="HC28">
        <v>34352.800000000003</v>
      </c>
      <c r="HD28">
        <v>38271.1</v>
      </c>
      <c r="HE28">
        <v>38690.9</v>
      </c>
      <c r="HF28">
        <v>42415.3</v>
      </c>
      <c r="HG28">
        <v>42622.400000000001</v>
      </c>
      <c r="HH28">
        <v>2.0427300000000002</v>
      </c>
      <c r="HI28">
        <v>2.1597</v>
      </c>
      <c r="HJ28">
        <v>0.113621</v>
      </c>
      <c r="HK28">
        <v>0</v>
      </c>
      <c r="HL28">
        <v>24.931899999999999</v>
      </c>
      <c r="HM28">
        <v>999.9</v>
      </c>
      <c r="HN28">
        <v>66.134</v>
      </c>
      <c r="HO28">
        <v>25.428000000000001</v>
      </c>
      <c r="HP28">
        <v>21.468900000000001</v>
      </c>
      <c r="HQ28">
        <v>60.396500000000003</v>
      </c>
      <c r="HR28">
        <v>18.385400000000001</v>
      </c>
      <c r="HS28">
        <v>1</v>
      </c>
      <c r="HT28">
        <v>-5.2151900000000001E-2</v>
      </c>
      <c r="HU28">
        <v>-0.13408800000000001</v>
      </c>
      <c r="HV28">
        <v>20.2944</v>
      </c>
      <c r="HW28">
        <v>5.2460399999999998</v>
      </c>
      <c r="HX28">
        <v>11.9861</v>
      </c>
      <c r="HY28">
        <v>4.9718499999999999</v>
      </c>
      <c r="HZ28">
        <v>3.2970000000000002</v>
      </c>
      <c r="IA28">
        <v>9999</v>
      </c>
      <c r="IB28">
        <v>9999</v>
      </c>
      <c r="IC28">
        <v>9999</v>
      </c>
      <c r="ID28">
        <v>999.9</v>
      </c>
      <c r="IE28">
        <v>4.97194</v>
      </c>
      <c r="IF28">
        <v>1.8539399999999999</v>
      </c>
      <c r="IG28">
        <v>1.85501</v>
      </c>
      <c r="IH28">
        <v>1.85928</v>
      </c>
      <c r="II28">
        <v>1.85364</v>
      </c>
      <c r="IJ28">
        <v>1.85806</v>
      </c>
      <c r="IK28">
        <v>1.8552500000000001</v>
      </c>
      <c r="IL28">
        <v>1.85379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-0.54300000000000004</v>
      </c>
      <c r="JA28">
        <v>0.19500000000000001</v>
      </c>
      <c r="JB28">
        <v>-0.29636985640055702</v>
      </c>
      <c r="JC28">
        <v>-6.8838208586326796E-4</v>
      </c>
      <c r="JD28">
        <v>1.2146953680521199E-7</v>
      </c>
      <c r="JE28">
        <v>-3.3979593155360199E-13</v>
      </c>
      <c r="JF28">
        <v>4.6283773696148202E-2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32.299999999999997</v>
      </c>
      <c r="JO28">
        <v>32.700000000000003</v>
      </c>
      <c r="JP28">
        <v>0.88745099999999999</v>
      </c>
      <c r="JQ28">
        <v>2.3913600000000002</v>
      </c>
      <c r="JR28">
        <v>1.5966800000000001</v>
      </c>
      <c r="JS28">
        <v>2.3278799999999999</v>
      </c>
      <c r="JT28">
        <v>1.5905800000000001</v>
      </c>
      <c r="JU28">
        <v>2.3938000000000001</v>
      </c>
      <c r="JV28">
        <v>30.9985</v>
      </c>
      <c r="JW28">
        <v>15.086399999999999</v>
      </c>
      <c r="JX28">
        <v>18</v>
      </c>
      <c r="JY28">
        <v>506.31299999999999</v>
      </c>
      <c r="JZ28">
        <v>564.87599999999998</v>
      </c>
      <c r="KA28">
        <v>25.001100000000001</v>
      </c>
      <c r="KB28">
        <v>26.536100000000001</v>
      </c>
      <c r="KC28">
        <v>30.000499999999999</v>
      </c>
      <c r="KD28">
        <v>26.440100000000001</v>
      </c>
      <c r="KE28">
        <v>26.3963</v>
      </c>
      <c r="KF28">
        <v>17.795999999999999</v>
      </c>
      <c r="KG28">
        <v>24.0732</v>
      </c>
      <c r="KH28">
        <v>49.241300000000003</v>
      </c>
      <c r="KI28">
        <v>25</v>
      </c>
      <c r="KJ28">
        <v>400</v>
      </c>
      <c r="KK28">
        <v>17.022400000000001</v>
      </c>
      <c r="KL28">
        <v>100.43</v>
      </c>
      <c r="KM28">
        <v>100.139</v>
      </c>
    </row>
    <row r="29" spans="1:299" x14ac:dyDescent="0.2">
      <c r="A29">
        <v>13</v>
      </c>
      <c r="B29">
        <v>1687902594</v>
      </c>
      <c r="C29">
        <v>21538.9000000954</v>
      </c>
      <c r="D29" t="s">
        <v>495</v>
      </c>
      <c r="E29" t="s">
        <v>496</v>
      </c>
      <c r="F29">
        <v>30</v>
      </c>
      <c r="G29">
        <v>21.7</v>
      </c>
      <c r="H29" t="s">
        <v>438</v>
      </c>
      <c r="I29">
        <v>170</v>
      </c>
      <c r="J29">
        <v>47</v>
      </c>
      <c r="K29">
        <v>1687902586</v>
      </c>
      <c r="L29">
        <f t="shared" si="0"/>
        <v>1.1695136876341583E-4</v>
      </c>
      <c r="M29">
        <f t="shared" si="1"/>
        <v>0.11695136876341583</v>
      </c>
      <c r="N29">
        <f t="shared" si="2"/>
        <v>2.1288064686368093</v>
      </c>
      <c r="O29">
        <f t="shared" si="3"/>
        <v>399.12433333333303</v>
      </c>
      <c r="P29">
        <f t="shared" si="4"/>
        <v>-163.99630682987754</v>
      </c>
      <c r="Q29">
        <f t="shared" si="5"/>
        <v>-16.485690607278883</v>
      </c>
      <c r="R29">
        <f t="shared" si="6"/>
        <v>40.121880793299866</v>
      </c>
      <c r="S29">
        <f t="shared" si="7"/>
        <v>6.0935454674369439E-3</v>
      </c>
      <c r="T29">
        <f t="shared" si="8"/>
        <v>3</v>
      </c>
      <c r="U29">
        <f t="shared" si="9"/>
        <v>6.0866776707865769E-3</v>
      </c>
      <c r="V29">
        <f t="shared" si="10"/>
        <v>3.8047899297083791E-3</v>
      </c>
      <c r="W29">
        <f t="shared" si="11"/>
        <v>161.90468754338266</v>
      </c>
      <c r="X29">
        <f t="shared" si="12"/>
        <v>27.01428035911222</v>
      </c>
      <c r="Y29">
        <f t="shared" si="13"/>
        <v>27.01428035911222</v>
      </c>
      <c r="Z29">
        <f t="shared" si="14"/>
        <v>3.5821627077324729</v>
      </c>
      <c r="AA29">
        <f t="shared" si="15"/>
        <v>50.097261231476494</v>
      </c>
      <c r="AB29">
        <f t="shared" si="16"/>
        <v>1.7014078255871992</v>
      </c>
      <c r="AC29">
        <f t="shared" si="17"/>
        <v>3.3962092612723338</v>
      </c>
      <c r="AD29">
        <f t="shared" si="18"/>
        <v>1.8807548821452738</v>
      </c>
      <c r="AE29">
        <f t="shared" si="19"/>
        <v>-5.1575553624666375</v>
      </c>
      <c r="AF29">
        <f t="shared" si="20"/>
        <v>-146.3150696013688</v>
      </c>
      <c r="AG29">
        <f t="shared" si="21"/>
        <v>-10.479485562754258</v>
      </c>
      <c r="AH29">
        <f t="shared" si="22"/>
        <v>-4.742298320704208E-2</v>
      </c>
      <c r="AI29">
        <f t="shared" si="23"/>
        <v>1.4803909624399998</v>
      </c>
      <c r="AJ29">
        <f t="shared" si="24"/>
        <v>0.13448557614959927</v>
      </c>
      <c r="AK29">
        <f t="shared" si="25"/>
        <v>2.1288064686368093</v>
      </c>
      <c r="AL29">
        <v>406.67500936365701</v>
      </c>
      <c r="AM29">
        <v>405.92604242424198</v>
      </c>
      <c r="AN29">
        <v>4.6297767023976404E-3</v>
      </c>
      <c r="AO29">
        <v>67.034879675762298</v>
      </c>
      <c r="AP29">
        <f t="shared" si="26"/>
        <v>0.11695136876341583</v>
      </c>
      <c r="AQ29">
        <v>16.878514551431099</v>
      </c>
      <c r="AR29">
        <v>16.916880606060602</v>
      </c>
      <c r="AS29">
        <v>1.1428192363683E-5</v>
      </c>
      <c r="AT29">
        <v>77.5044176194112</v>
      </c>
      <c r="AU29">
        <v>4</v>
      </c>
      <c r="AV29">
        <v>1</v>
      </c>
      <c r="AW29">
        <f t="shared" si="27"/>
        <v>1</v>
      </c>
      <c r="AX29">
        <f t="shared" si="28"/>
        <v>0</v>
      </c>
      <c r="AY29">
        <f t="shared" si="29"/>
        <v>53242.997876810266</v>
      </c>
      <c r="AZ29" t="s">
        <v>439</v>
      </c>
      <c r="BA29">
        <v>10070.200000000001</v>
      </c>
      <c r="BB29">
        <v>138.84153846153799</v>
      </c>
      <c r="BC29">
        <v>472.31</v>
      </c>
      <c r="BD29">
        <f t="shared" si="30"/>
        <v>0.70603726691889235</v>
      </c>
      <c r="BE29">
        <v>-0.242176552167957</v>
      </c>
      <c r="BF29" t="s">
        <v>497</v>
      </c>
      <c r="BG29">
        <v>10075.700000000001</v>
      </c>
      <c r="BH29">
        <v>152.86704</v>
      </c>
      <c r="BI29">
        <v>192.73090638462301</v>
      </c>
      <c r="BJ29">
        <f t="shared" si="31"/>
        <v>0.20683691646771363</v>
      </c>
      <c r="BK29">
        <v>0.5</v>
      </c>
      <c r="BL29">
        <f t="shared" si="32"/>
        <v>841.19267449916208</v>
      </c>
      <c r="BM29">
        <f t="shared" si="33"/>
        <v>2.1288064686368093</v>
      </c>
      <c r="BN29">
        <f t="shared" si="34"/>
        <v>86.994849474317903</v>
      </c>
      <c r="BO29">
        <f t="shared" si="35"/>
        <v>2.8185968478819986E-3</v>
      </c>
      <c r="BP29">
        <f t="shared" si="36"/>
        <v>1.4506188906590602</v>
      </c>
      <c r="BQ29">
        <f t="shared" si="37"/>
        <v>97.335125784611748</v>
      </c>
      <c r="BR29" t="s">
        <v>441</v>
      </c>
      <c r="BS29">
        <v>0</v>
      </c>
      <c r="BT29">
        <f t="shared" si="38"/>
        <v>97.335125784611748</v>
      </c>
      <c r="BU29">
        <f t="shared" si="39"/>
        <v>0.49496877480374057</v>
      </c>
      <c r="BV29">
        <f t="shared" si="40"/>
        <v>0.41787871679324884</v>
      </c>
      <c r="BW29">
        <f t="shared" si="41"/>
        <v>0.74559420601281357</v>
      </c>
      <c r="BX29">
        <f t="shared" si="42"/>
        <v>0.73973527471169698</v>
      </c>
      <c r="BY29">
        <f t="shared" si="43"/>
        <v>0.83839740743557711</v>
      </c>
      <c r="BZ29">
        <f t="shared" si="44"/>
        <v>0.26607617614485785</v>
      </c>
      <c r="CA29">
        <f t="shared" si="45"/>
        <v>0.73392382385514221</v>
      </c>
      <c r="CB29">
        <v>457</v>
      </c>
      <c r="CC29">
        <v>290</v>
      </c>
      <c r="CD29">
        <v>183.49</v>
      </c>
      <c r="CE29">
        <v>205</v>
      </c>
      <c r="CF29">
        <v>10075.700000000001</v>
      </c>
      <c r="CG29">
        <v>183.14</v>
      </c>
      <c r="CH29">
        <v>0.35</v>
      </c>
      <c r="CI29">
        <v>300</v>
      </c>
      <c r="CJ29">
        <v>24.1</v>
      </c>
      <c r="CK29">
        <v>192.73090638462301</v>
      </c>
      <c r="CL29">
        <v>1.17349484929325</v>
      </c>
      <c r="CM29">
        <v>-9.6658596690010707</v>
      </c>
      <c r="CN29">
        <v>1.03966513494901</v>
      </c>
      <c r="CO29">
        <v>0.75532147533592497</v>
      </c>
      <c r="CP29">
        <v>-7.5220246941045798E-3</v>
      </c>
      <c r="CQ29">
        <v>290</v>
      </c>
      <c r="CR29">
        <v>182.92</v>
      </c>
      <c r="CS29">
        <v>655</v>
      </c>
      <c r="CT29">
        <v>10056.5</v>
      </c>
      <c r="CU29">
        <v>183.12</v>
      </c>
      <c r="CV29">
        <v>-0.2</v>
      </c>
      <c r="DJ29">
        <f t="shared" si="46"/>
        <v>999.998066666667</v>
      </c>
      <c r="DK29">
        <f t="shared" si="47"/>
        <v>841.19267449916208</v>
      </c>
      <c r="DL29">
        <f t="shared" si="48"/>
        <v>0.84119430080814339</v>
      </c>
      <c r="DM29">
        <f t="shared" si="49"/>
        <v>0.16190500055971702</v>
      </c>
      <c r="DN29">
        <v>1.6719999999999999</v>
      </c>
      <c r="DO29">
        <v>0.5</v>
      </c>
      <c r="DP29" t="s">
        <v>442</v>
      </c>
      <c r="DQ29">
        <v>2</v>
      </c>
      <c r="DR29" t="b">
        <v>1</v>
      </c>
      <c r="DS29">
        <v>1687902586</v>
      </c>
      <c r="DT29">
        <v>399.12433333333303</v>
      </c>
      <c r="DU29">
        <v>399.63720000000001</v>
      </c>
      <c r="DV29">
        <v>16.925260000000002</v>
      </c>
      <c r="DW29">
        <v>16.881060000000002</v>
      </c>
      <c r="DX29">
        <v>399.66333333333301</v>
      </c>
      <c r="DY29">
        <v>16.722259999999999</v>
      </c>
      <c r="DZ29">
        <v>500.12233333333302</v>
      </c>
      <c r="EA29">
        <v>100.42473333333299</v>
      </c>
      <c r="EB29">
        <v>0.10003412</v>
      </c>
      <c r="EC29">
        <v>26.109626666666699</v>
      </c>
      <c r="ED29">
        <v>26.731746666666702</v>
      </c>
      <c r="EE29">
        <v>999.9</v>
      </c>
      <c r="EF29">
        <v>0</v>
      </c>
      <c r="EG29">
        <v>0</v>
      </c>
      <c r="EH29">
        <v>9996.7053333333406</v>
      </c>
      <c r="EI29">
        <v>0</v>
      </c>
      <c r="EJ29">
        <v>0.221023</v>
      </c>
      <c r="EK29">
        <v>-0.51604208666666695</v>
      </c>
      <c r="EL29">
        <v>405.98779999999999</v>
      </c>
      <c r="EM29">
        <v>406.49953333333298</v>
      </c>
      <c r="EN29">
        <v>3.2298793333333298E-2</v>
      </c>
      <c r="EO29">
        <v>399.63720000000001</v>
      </c>
      <c r="EP29">
        <v>16.881060000000002</v>
      </c>
      <c r="EQ29">
        <v>1.69852</v>
      </c>
      <c r="ER29">
        <v>1.695276</v>
      </c>
      <c r="ES29">
        <v>14.882913333333301</v>
      </c>
      <c r="ET29">
        <v>14.853246666666699</v>
      </c>
      <c r="EU29">
        <v>999.998066666667</v>
      </c>
      <c r="EV29">
        <v>0.95999333333333303</v>
      </c>
      <c r="EW29">
        <v>4.0006813333333301E-2</v>
      </c>
      <c r="EX29">
        <v>0</v>
      </c>
      <c r="EY29">
        <v>152.83173333333301</v>
      </c>
      <c r="EZ29">
        <v>4.9999900000000004</v>
      </c>
      <c r="FA29">
        <v>1747.3493333333299</v>
      </c>
      <c r="FB29">
        <v>8665.2713333333304</v>
      </c>
      <c r="FC29">
        <v>38.620800000000003</v>
      </c>
      <c r="FD29">
        <v>40.625</v>
      </c>
      <c r="FE29">
        <v>39.7582666666667</v>
      </c>
      <c r="FF29">
        <v>40.5082666666667</v>
      </c>
      <c r="FG29">
        <v>41.25</v>
      </c>
      <c r="FH29">
        <v>955.18933333333405</v>
      </c>
      <c r="FI29">
        <v>39.81</v>
      </c>
      <c r="FJ29">
        <v>0</v>
      </c>
      <c r="FK29">
        <v>1568.2999999523199</v>
      </c>
      <c r="FL29">
        <v>0</v>
      </c>
      <c r="FM29">
        <v>152.86704</v>
      </c>
      <c r="FN29">
        <v>1.6384607157497399E-2</v>
      </c>
      <c r="FO29">
        <v>-32.259230603740903</v>
      </c>
      <c r="FP29">
        <v>1747.3812</v>
      </c>
      <c r="FQ29">
        <v>15</v>
      </c>
      <c r="FR29">
        <v>1687902621.0999999</v>
      </c>
      <c r="FS29" t="s">
        <v>498</v>
      </c>
      <c r="FT29">
        <v>1687902621.0999999</v>
      </c>
      <c r="FU29">
        <v>1687902612.0999999</v>
      </c>
      <c r="FV29">
        <v>13</v>
      </c>
      <c r="FW29">
        <v>5.0000000000000001E-3</v>
      </c>
      <c r="FX29">
        <v>1.0999999999999999E-2</v>
      </c>
      <c r="FY29">
        <v>-0.53900000000000003</v>
      </c>
      <c r="FZ29">
        <v>0.20300000000000001</v>
      </c>
      <c r="GA29">
        <v>400</v>
      </c>
      <c r="GB29">
        <v>17</v>
      </c>
      <c r="GC29">
        <v>0.39</v>
      </c>
      <c r="GD29">
        <v>0.11</v>
      </c>
      <c r="GE29">
        <v>-0.555444465</v>
      </c>
      <c r="GF29">
        <v>-0.487201809022556</v>
      </c>
      <c r="GG29">
        <v>0.32393817401903102</v>
      </c>
      <c r="GH29">
        <v>1</v>
      </c>
      <c r="GI29">
        <v>152.887117647059</v>
      </c>
      <c r="GJ29">
        <v>8.5225366503233493E-2</v>
      </c>
      <c r="GK29">
        <v>0.17063596695302199</v>
      </c>
      <c r="GL29">
        <v>1</v>
      </c>
      <c r="GM29">
        <v>2.835408E-2</v>
      </c>
      <c r="GN29">
        <v>6.5638321804511304E-2</v>
      </c>
      <c r="GO29">
        <v>8.1073722187648394E-3</v>
      </c>
      <c r="GP29">
        <v>1</v>
      </c>
      <c r="GQ29">
        <v>3</v>
      </c>
      <c r="GR29">
        <v>3</v>
      </c>
      <c r="GS29" t="s">
        <v>444</v>
      </c>
      <c r="GT29">
        <v>2.9492099999999999</v>
      </c>
      <c r="GU29">
        <v>2.7107399999999999</v>
      </c>
      <c r="GV29">
        <v>0.10412399999999999</v>
      </c>
      <c r="GW29">
        <v>0.103878</v>
      </c>
      <c r="GX29">
        <v>8.9440800000000001E-2</v>
      </c>
      <c r="GY29">
        <v>9.0086700000000006E-2</v>
      </c>
      <c r="GZ29">
        <v>27760.9</v>
      </c>
      <c r="HA29">
        <v>32004.7</v>
      </c>
      <c r="HB29">
        <v>30896.2</v>
      </c>
      <c r="HC29">
        <v>34409.5</v>
      </c>
      <c r="HD29">
        <v>38355.199999999997</v>
      </c>
      <c r="HE29">
        <v>38779.4</v>
      </c>
      <c r="HF29">
        <v>42481.599999999999</v>
      </c>
      <c r="HG29">
        <v>42689.3</v>
      </c>
      <c r="HH29">
        <v>2.0273500000000002</v>
      </c>
      <c r="HI29">
        <v>2.1675499999999999</v>
      </c>
      <c r="HJ29">
        <v>0.14774499999999999</v>
      </c>
      <c r="HK29">
        <v>0</v>
      </c>
      <c r="HL29">
        <v>24.308</v>
      </c>
      <c r="HM29">
        <v>999.9</v>
      </c>
      <c r="HN29">
        <v>61.524999999999999</v>
      </c>
      <c r="HO29">
        <v>26.355</v>
      </c>
      <c r="HP29">
        <v>21.1097</v>
      </c>
      <c r="HQ29">
        <v>59.996699999999997</v>
      </c>
      <c r="HR29">
        <v>18.597799999999999</v>
      </c>
      <c r="HS29">
        <v>1</v>
      </c>
      <c r="HT29">
        <v>-0.13267499999999999</v>
      </c>
      <c r="HU29">
        <v>-0.34858899999999998</v>
      </c>
      <c r="HV29">
        <v>20.294699999999999</v>
      </c>
      <c r="HW29">
        <v>5.2467899999999998</v>
      </c>
      <c r="HX29">
        <v>11.9861</v>
      </c>
      <c r="HY29">
        <v>4.9717500000000001</v>
      </c>
      <c r="HZ29">
        <v>3.2971300000000001</v>
      </c>
      <c r="IA29">
        <v>9999</v>
      </c>
      <c r="IB29">
        <v>9999</v>
      </c>
      <c r="IC29">
        <v>9999</v>
      </c>
      <c r="ID29">
        <v>999.9</v>
      </c>
      <c r="IE29">
        <v>4.9719600000000002</v>
      </c>
      <c r="IF29">
        <v>1.85398</v>
      </c>
      <c r="IG29">
        <v>1.85501</v>
      </c>
      <c r="IH29">
        <v>1.85928</v>
      </c>
      <c r="II29">
        <v>1.85364</v>
      </c>
      <c r="IJ29">
        <v>1.85806</v>
      </c>
      <c r="IK29">
        <v>1.85531</v>
      </c>
      <c r="IL29">
        <v>1.85379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-0.53900000000000003</v>
      </c>
      <c r="JA29">
        <v>0.20300000000000001</v>
      </c>
      <c r="JB29">
        <v>-0.28653011071947398</v>
      </c>
      <c r="JC29">
        <v>-6.8838208586326796E-4</v>
      </c>
      <c r="JD29">
        <v>1.2146953680521199E-7</v>
      </c>
      <c r="JE29">
        <v>-3.3979593155360199E-13</v>
      </c>
      <c r="JF29">
        <v>3.3815812544547602E-2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25.8</v>
      </c>
      <c r="JO29">
        <v>25.8</v>
      </c>
      <c r="JP29">
        <v>0.87646500000000005</v>
      </c>
      <c r="JQ29">
        <v>2.3974600000000001</v>
      </c>
      <c r="JR29">
        <v>1.5966800000000001</v>
      </c>
      <c r="JS29">
        <v>2.32544</v>
      </c>
      <c r="JT29">
        <v>1.5905800000000001</v>
      </c>
      <c r="JU29">
        <v>2.48047</v>
      </c>
      <c r="JV29">
        <v>31.498799999999999</v>
      </c>
      <c r="JW29">
        <v>14.6136</v>
      </c>
      <c r="JX29">
        <v>18</v>
      </c>
      <c r="JY29">
        <v>489.05099999999999</v>
      </c>
      <c r="JZ29">
        <v>561.44200000000001</v>
      </c>
      <c r="KA29">
        <v>24.999700000000001</v>
      </c>
      <c r="KB29">
        <v>25.574000000000002</v>
      </c>
      <c r="KC29">
        <v>30.0002</v>
      </c>
      <c r="KD29">
        <v>25.577999999999999</v>
      </c>
      <c r="KE29">
        <v>25.555900000000001</v>
      </c>
      <c r="KF29">
        <v>17.577100000000002</v>
      </c>
      <c r="KG29">
        <v>21.905100000000001</v>
      </c>
      <c r="KH29">
        <v>37.322600000000001</v>
      </c>
      <c r="KI29">
        <v>25</v>
      </c>
      <c r="KJ29">
        <v>400</v>
      </c>
      <c r="KK29">
        <v>16.945499999999999</v>
      </c>
      <c r="KL29">
        <v>100.58799999999999</v>
      </c>
      <c r="KM29">
        <v>100.3</v>
      </c>
    </row>
    <row r="30" spans="1:299" x14ac:dyDescent="0.2">
      <c r="A30">
        <v>14</v>
      </c>
      <c r="B30">
        <v>1687903993.0999999</v>
      </c>
      <c r="C30">
        <v>22938</v>
      </c>
      <c r="D30" t="s">
        <v>499</v>
      </c>
      <c r="E30" t="s">
        <v>500</v>
      </c>
      <c r="F30">
        <v>30</v>
      </c>
      <c r="G30">
        <v>21.8</v>
      </c>
      <c r="H30" t="s">
        <v>450</v>
      </c>
      <c r="I30">
        <v>150</v>
      </c>
      <c r="J30">
        <v>47</v>
      </c>
      <c r="K30">
        <v>1687903985.0999999</v>
      </c>
      <c r="L30">
        <f t="shared" si="0"/>
        <v>3.518857969683261E-4</v>
      </c>
      <c r="M30">
        <f t="shared" si="1"/>
        <v>0.35188579696832611</v>
      </c>
      <c r="N30">
        <f t="shared" si="2"/>
        <v>2.5409712122884613</v>
      </c>
      <c r="O30">
        <f t="shared" si="3"/>
        <v>399.05406666666698</v>
      </c>
      <c r="P30">
        <f t="shared" si="4"/>
        <v>166.07480294913751</v>
      </c>
      <c r="Q30">
        <f t="shared" si="5"/>
        <v>16.69615920430051</v>
      </c>
      <c r="R30">
        <f t="shared" si="6"/>
        <v>40.118489438947272</v>
      </c>
      <c r="S30">
        <f t="shared" si="7"/>
        <v>1.8185403105419079E-2</v>
      </c>
      <c r="T30">
        <f t="shared" si="8"/>
        <v>3</v>
      </c>
      <c r="U30">
        <f t="shared" si="9"/>
        <v>1.8124382615778058E-2</v>
      </c>
      <c r="V30">
        <f t="shared" si="10"/>
        <v>1.1333204429845915E-2</v>
      </c>
      <c r="W30">
        <f t="shared" si="11"/>
        <v>161.89371790605142</v>
      </c>
      <c r="X30">
        <f t="shared" si="12"/>
        <v>27.138624298689166</v>
      </c>
      <c r="Y30">
        <f t="shared" si="13"/>
        <v>27.138624298689166</v>
      </c>
      <c r="Z30">
        <f t="shared" si="14"/>
        <v>3.6084040699803039</v>
      </c>
      <c r="AA30">
        <f t="shared" si="15"/>
        <v>49.750835969333679</v>
      </c>
      <c r="AB30">
        <f t="shared" si="16"/>
        <v>1.7081425186419703</v>
      </c>
      <c r="AC30">
        <f t="shared" si="17"/>
        <v>3.43339460606223</v>
      </c>
      <c r="AD30">
        <f t="shared" si="18"/>
        <v>1.9002615513383336</v>
      </c>
      <c r="AE30">
        <f t="shared" si="19"/>
        <v>-15.518163646303181</v>
      </c>
      <c r="AF30">
        <f t="shared" si="20"/>
        <v>-136.61693797279639</v>
      </c>
      <c r="AG30">
        <f t="shared" si="21"/>
        <v>-9.8000063775626316</v>
      </c>
      <c r="AH30">
        <f t="shared" si="22"/>
        <v>-4.1390090610775587E-2</v>
      </c>
      <c r="AI30">
        <f t="shared" si="23"/>
        <v>2.769380158446479</v>
      </c>
      <c r="AJ30">
        <f t="shared" si="24"/>
        <v>0.28692147063419732</v>
      </c>
      <c r="AK30">
        <f t="shared" si="25"/>
        <v>2.5409712122884613</v>
      </c>
      <c r="AL30">
        <v>406.801862078402</v>
      </c>
      <c r="AM30">
        <v>405.95536969697002</v>
      </c>
      <c r="AN30">
        <v>-3.2548335645473298E-3</v>
      </c>
      <c r="AO30">
        <v>67.040048566737497</v>
      </c>
      <c r="AP30">
        <f t="shared" si="26"/>
        <v>0.35188579696832611</v>
      </c>
      <c r="AQ30">
        <v>16.8971642100603</v>
      </c>
      <c r="AR30">
        <v>17.012775757575699</v>
      </c>
      <c r="AS30">
        <v>4.6121051586490497E-6</v>
      </c>
      <c r="AT30">
        <v>77.797455045391203</v>
      </c>
      <c r="AU30">
        <v>5</v>
      </c>
      <c r="AV30">
        <v>1</v>
      </c>
      <c r="AW30">
        <f t="shared" si="27"/>
        <v>1</v>
      </c>
      <c r="AX30">
        <f t="shared" si="28"/>
        <v>0</v>
      </c>
      <c r="AY30">
        <f t="shared" si="29"/>
        <v>53210.816454897518</v>
      </c>
      <c r="AZ30" t="s">
        <v>439</v>
      </c>
      <c r="BA30">
        <v>10070.200000000001</v>
      </c>
      <c r="BB30">
        <v>138.84153846153799</v>
      </c>
      <c r="BC30">
        <v>472.31</v>
      </c>
      <c r="BD30">
        <f t="shared" si="30"/>
        <v>0.70603726691889235</v>
      </c>
      <c r="BE30">
        <v>-0.242176552167957</v>
      </c>
      <c r="BF30" t="s">
        <v>501</v>
      </c>
      <c r="BG30">
        <v>10116.4</v>
      </c>
      <c r="BH30">
        <v>151.621115384615</v>
      </c>
      <c r="BI30">
        <v>202.29465879807901</v>
      </c>
      <c r="BJ30">
        <f t="shared" si="31"/>
        <v>0.25049372887320742</v>
      </c>
      <c r="BK30">
        <v>0.5</v>
      </c>
      <c r="BL30">
        <f t="shared" si="32"/>
        <v>841.1393309772285</v>
      </c>
      <c r="BM30">
        <f t="shared" si="33"/>
        <v>2.5409712122884613</v>
      </c>
      <c r="BN30">
        <f t="shared" si="34"/>
        <v>105.35006375920048</v>
      </c>
      <c r="BO30">
        <f t="shared" si="35"/>
        <v>3.308783291851281E-3</v>
      </c>
      <c r="BP30">
        <f t="shared" si="36"/>
        <v>1.3347625824932805</v>
      </c>
      <c r="BQ30">
        <f t="shared" si="37"/>
        <v>99.715946849523505</v>
      </c>
      <c r="BR30" t="s">
        <v>441</v>
      </c>
      <c r="BS30">
        <v>0</v>
      </c>
      <c r="BT30">
        <f t="shared" si="38"/>
        <v>99.715946849523505</v>
      </c>
      <c r="BU30">
        <f t="shared" si="39"/>
        <v>0.50707573080782486</v>
      </c>
      <c r="BV30">
        <f t="shared" si="40"/>
        <v>0.49399668265358437</v>
      </c>
      <c r="BW30">
        <f t="shared" si="41"/>
        <v>0.72469042089856472</v>
      </c>
      <c r="BX30">
        <f t="shared" si="42"/>
        <v>0.79859813267973245</v>
      </c>
      <c r="BY30">
        <f t="shared" si="43"/>
        <v>0.80971777647637488</v>
      </c>
      <c r="BZ30">
        <f t="shared" si="44"/>
        <v>0.32488447817027533</v>
      </c>
      <c r="CA30">
        <f t="shared" si="45"/>
        <v>0.67511552182972467</v>
      </c>
      <c r="CB30">
        <v>458</v>
      </c>
      <c r="CC30">
        <v>290</v>
      </c>
      <c r="CD30">
        <v>192.12</v>
      </c>
      <c r="CE30">
        <v>145</v>
      </c>
      <c r="CF30">
        <v>10116.4</v>
      </c>
      <c r="CG30">
        <v>191.53</v>
      </c>
      <c r="CH30">
        <v>0.59</v>
      </c>
      <c r="CI30">
        <v>300</v>
      </c>
      <c r="CJ30">
        <v>24.1</v>
      </c>
      <c r="CK30">
        <v>202.29465879807901</v>
      </c>
      <c r="CL30">
        <v>1.0306588589272001</v>
      </c>
      <c r="CM30">
        <v>-10.8885906303</v>
      </c>
      <c r="CN30">
        <v>0.91619247924566005</v>
      </c>
      <c r="CO30">
        <v>0.83455835329486805</v>
      </c>
      <c r="CP30">
        <v>-7.5468996662958901E-3</v>
      </c>
      <c r="CQ30">
        <v>290</v>
      </c>
      <c r="CR30">
        <v>191.16</v>
      </c>
      <c r="CS30">
        <v>855</v>
      </c>
      <c r="CT30">
        <v>10082.6</v>
      </c>
      <c r="CU30">
        <v>191.5</v>
      </c>
      <c r="CV30">
        <v>-0.34</v>
      </c>
      <c r="DJ30">
        <f t="shared" si="46"/>
        <v>999.93513333333306</v>
      </c>
      <c r="DK30">
        <f t="shared" si="47"/>
        <v>841.1393309772285</v>
      </c>
      <c r="DL30">
        <f t="shared" si="48"/>
        <v>0.84119389642130993</v>
      </c>
      <c r="DM30">
        <f t="shared" si="49"/>
        <v>0.16190422009312816</v>
      </c>
      <c r="DN30">
        <v>1.6719999999999999</v>
      </c>
      <c r="DO30">
        <v>0.5</v>
      </c>
      <c r="DP30" t="s">
        <v>442</v>
      </c>
      <c r="DQ30">
        <v>2</v>
      </c>
      <c r="DR30" t="b">
        <v>1</v>
      </c>
      <c r="DS30">
        <v>1687903985.0999999</v>
      </c>
      <c r="DT30">
        <v>399.05406666666698</v>
      </c>
      <c r="DU30">
        <v>400.01819999999998</v>
      </c>
      <c r="DV30">
        <v>16.9907</v>
      </c>
      <c r="DW30">
        <v>16.896406666666699</v>
      </c>
      <c r="DX30">
        <v>399.606066666667</v>
      </c>
      <c r="DY30">
        <v>16.799700000000001</v>
      </c>
      <c r="DZ30">
        <v>500.12200000000001</v>
      </c>
      <c r="EA30">
        <v>100.433933333333</v>
      </c>
      <c r="EB30">
        <v>0.100036346666667</v>
      </c>
      <c r="EC30">
        <v>26.2939333333333</v>
      </c>
      <c r="ED30">
        <v>26.954740000000001</v>
      </c>
      <c r="EE30">
        <v>999.9</v>
      </c>
      <c r="EF30">
        <v>0</v>
      </c>
      <c r="EG30">
        <v>0</v>
      </c>
      <c r="EH30">
        <v>9995.8693333333395</v>
      </c>
      <c r="EI30">
        <v>0</v>
      </c>
      <c r="EJ30">
        <v>0.221023</v>
      </c>
      <c r="EK30">
        <v>-0.94964859999999995</v>
      </c>
      <c r="EL30">
        <v>405.97166666666698</v>
      </c>
      <c r="EM30">
        <v>406.89339999999999</v>
      </c>
      <c r="EN30">
        <v>0.107163066666667</v>
      </c>
      <c r="EO30">
        <v>400.01819999999998</v>
      </c>
      <c r="EP30">
        <v>16.896406666666699</v>
      </c>
      <c r="EQ30">
        <v>1.7077340000000001</v>
      </c>
      <c r="ER30">
        <v>1.6969713333333301</v>
      </c>
      <c r="ES30">
        <v>14.9669133333333</v>
      </c>
      <c r="ET30">
        <v>14.8687533333333</v>
      </c>
      <c r="EU30">
        <v>999.93513333333306</v>
      </c>
      <c r="EV30">
        <v>0.96000533333333304</v>
      </c>
      <c r="EW30">
        <v>3.9994553333333301E-2</v>
      </c>
      <c r="EX30">
        <v>0</v>
      </c>
      <c r="EY30">
        <v>151.634266666667</v>
      </c>
      <c r="EZ30">
        <v>4.9999900000000004</v>
      </c>
      <c r="FA30">
        <v>1742.2619999999999</v>
      </c>
      <c r="FB30">
        <v>8664.7593333333298</v>
      </c>
      <c r="FC30">
        <v>38.028933333333299</v>
      </c>
      <c r="FD30">
        <v>39.995800000000003</v>
      </c>
      <c r="FE30">
        <v>39.25</v>
      </c>
      <c r="FF30">
        <v>39.712200000000003</v>
      </c>
      <c r="FG30">
        <v>40.686999999999998</v>
      </c>
      <c r="FH30">
        <v>955.14200000000005</v>
      </c>
      <c r="FI30">
        <v>39.793999999999997</v>
      </c>
      <c r="FJ30">
        <v>0</v>
      </c>
      <c r="FK30">
        <v>1397.2999999523199</v>
      </c>
      <c r="FL30">
        <v>0</v>
      </c>
      <c r="FM30">
        <v>151.621115384615</v>
      </c>
      <c r="FN30">
        <v>2.3307008370733202</v>
      </c>
      <c r="FO30">
        <v>13.24205112486</v>
      </c>
      <c r="FP30">
        <v>1742.10192307692</v>
      </c>
      <c r="FQ30">
        <v>15</v>
      </c>
      <c r="FR30">
        <v>1687904014.0999999</v>
      </c>
      <c r="FS30" t="s">
        <v>502</v>
      </c>
      <c r="FT30">
        <v>1687904014.0999999</v>
      </c>
      <c r="FU30">
        <v>1687904012.0999999</v>
      </c>
      <c r="FV30">
        <v>14</v>
      </c>
      <c r="FW30">
        <v>-1.4E-2</v>
      </c>
      <c r="FX30">
        <v>-1.2E-2</v>
      </c>
      <c r="FY30">
        <v>-0.55200000000000005</v>
      </c>
      <c r="FZ30">
        <v>0.191</v>
      </c>
      <c r="GA30">
        <v>400</v>
      </c>
      <c r="GB30">
        <v>17</v>
      </c>
      <c r="GC30">
        <v>0.35</v>
      </c>
      <c r="GD30">
        <v>0.17</v>
      </c>
      <c r="GE30">
        <v>-1.0522260000000001</v>
      </c>
      <c r="GF30">
        <v>1.4047917662337599</v>
      </c>
      <c r="GG30">
        <v>0.159687094371044</v>
      </c>
      <c r="GH30">
        <v>0</v>
      </c>
      <c r="GI30">
        <v>151.514205882353</v>
      </c>
      <c r="GJ30">
        <v>1.5327578175830301</v>
      </c>
      <c r="GK30">
        <v>0.28868879839429101</v>
      </c>
      <c r="GL30">
        <v>0</v>
      </c>
      <c r="GM30">
        <v>0.106128</v>
      </c>
      <c r="GN30">
        <v>2.4121636363636598E-2</v>
      </c>
      <c r="GO30">
        <v>3.54403711149009E-3</v>
      </c>
      <c r="GP30">
        <v>1</v>
      </c>
      <c r="GQ30">
        <v>1</v>
      </c>
      <c r="GR30">
        <v>3</v>
      </c>
      <c r="GS30" t="s">
        <v>458</v>
      </c>
      <c r="GT30">
        <v>2.9479299999999999</v>
      </c>
      <c r="GU30">
        <v>2.7107000000000001</v>
      </c>
      <c r="GV30">
        <v>0.103795</v>
      </c>
      <c r="GW30">
        <v>0.103521</v>
      </c>
      <c r="GX30">
        <v>8.9513700000000002E-2</v>
      </c>
      <c r="GY30">
        <v>8.9938000000000004E-2</v>
      </c>
      <c r="GZ30">
        <v>27703.599999999999</v>
      </c>
      <c r="HA30">
        <v>31936.9</v>
      </c>
      <c r="HB30">
        <v>30827.9</v>
      </c>
      <c r="HC30">
        <v>34330.400000000001</v>
      </c>
      <c r="HD30">
        <v>38268.300000000003</v>
      </c>
      <c r="HE30">
        <v>38700.6</v>
      </c>
      <c r="HF30">
        <v>42389.4</v>
      </c>
      <c r="HG30">
        <v>42596.3</v>
      </c>
      <c r="HH30">
        <v>2.0070000000000001</v>
      </c>
      <c r="HI30">
        <v>2.1348699999999998</v>
      </c>
      <c r="HJ30">
        <v>0.13347700000000001</v>
      </c>
      <c r="HK30">
        <v>0</v>
      </c>
      <c r="HL30">
        <v>24.790400000000002</v>
      </c>
      <c r="HM30">
        <v>999.9</v>
      </c>
      <c r="HN30">
        <v>58.826999999999998</v>
      </c>
      <c r="HO30">
        <v>28.077000000000002</v>
      </c>
      <c r="HP30">
        <v>22.3261</v>
      </c>
      <c r="HQ30">
        <v>60.311300000000003</v>
      </c>
      <c r="HR30">
        <v>18.465499999999999</v>
      </c>
      <c r="HS30">
        <v>1</v>
      </c>
      <c r="HT30">
        <v>-2.40498E-2</v>
      </c>
      <c r="HU30">
        <v>-2.7328399999999999E-2</v>
      </c>
      <c r="HV30">
        <v>20.293099999999999</v>
      </c>
      <c r="HW30">
        <v>5.2461900000000004</v>
      </c>
      <c r="HX30">
        <v>11.9864</v>
      </c>
      <c r="HY30">
        <v>4.9717500000000001</v>
      </c>
      <c r="HZ30">
        <v>3.2970299999999999</v>
      </c>
      <c r="IA30">
        <v>9999</v>
      </c>
      <c r="IB30">
        <v>9999</v>
      </c>
      <c r="IC30">
        <v>9999</v>
      </c>
      <c r="ID30">
        <v>999.9</v>
      </c>
      <c r="IE30">
        <v>4.9719499999999996</v>
      </c>
      <c r="IF30">
        <v>1.85409</v>
      </c>
      <c r="IG30">
        <v>1.85503</v>
      </c>
      <c r="IH30">
        <v>1.85928</v>
      </c>
      <c r="II30">
        <v>1.85364</v>
      </c>
      <c r="IJ30">
        <v>1.8581099999999999</v>
      </c>
      <c r="IK30">
        <v>1.8553200000000001</v>
      </c>
      <c r="IL30">
        <v>1.8538699999999999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-0.55200000000000005</v>
      </c>
      <c r="JA30">
        <v>0.191</v>
      </c>
      <c r="JB30">
        <v>-0.28178326873627402</v>
      </c>
      <c r="JC30">
        <v>-6.8838208586326796E-4</v>
      </c>
      <c r="JD30">
        <v>1.2146953680521199E-7</v>
      </c>
      <c r="JE30">
        <v>-3.3979593155360199E-13</v>
      </c>
      <c r="JF30">
        <v>4.4715754139244397E-2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22.9</v>
      </c>
      <c r="JO30">
        <v>23</v>
      </c>
      <c r="JP30">
        <v>0.87768599999999997</v>
      </c>
      <c r="JQ30">
        <v>2.4047900000000002</v>
      </c>
      <c r="JR30">
        <v>1.5966800000000001</v>
      </c>
      <c r="JS30">
        <v>2.323</v>
      </c>
      <c r="JT30">
        <v>1.5905800000000001</v>
      </c>
      <c r="JU30">
        <v>2.4365199999999998</v>
      </c>
      <c r="JV30">
        <v>32.8202</v>
      </c>
      <c r="JW30">
        <v>14.079499999999999</v>
      </c>
      <c r="JX30">
        <v>18</v>
      </c>
      <c r="JY30">
        <v>487.25900000000001</v>
      </c>
      <c r="JZ30">
        <v>550.423</v>
      </c>
      <c r="KA30">
        <v>25.001899999999999</v>
      </c>
      <c r="KB30">
        <v>26.8872</v>
      </c>
      <c r="KC30">
        <v>30.000299999999999</v>
      </c>
      <c r="KD30">
        <v>26.796199999999999</v>
      </c>
      <c r="KE30">
        <v>26.754000000000001</v>
      </c>
      <c r="KF30">
        <v>17.6005</v>
      </c>
      <c r="KG30">
        <v>27.453299999999999</v>
      </c>
      <c r="KH30">
        <v>24.260100000000001</v>
      </c>
      <c r="KI30">
        <v>25</v>
      </c>
      <c r="KJ30">
        <v>400</v>
      </c>
      <c r="KK30">
        <v>16.858499999999999</v>
      </c>
      <c r="KL30">
        <v>100.36799999999999</v>
      </c>
      <c r="KM30">
        <v>100.07599999999999</v>
      </c>
    </row>
    <row r="31" spans="1:299" x14ac:dyDescent="0.2">
      <c r="A31">
        <v>15</v>
      </c>
      <c r="B31">
        <v>1687906246.0999999</v>
      </c>
      <c r="C31">
        <v>25191</v>
      </c>
      <c r="D31" t="s">
        <v>503</v>
      </c>
      <c r="E31" t="s">
        <v>504</v>
      </c>
      <c r="F31">
        <v>30</v>
      </c>
      <c r="G31">
        <v>21.8</v>
      </c>
      <c r="H31" t="s">
        <v>438</v>
      </c>
      <c r="I31">
        <v>210</v>
      </c>
      <c r="J31">
        <v>47</v>
      </c>
      <c r="K31">
        <v>1687906237.5999999</v>
      </c>
      <c r="L31">
        <f t="shared" si="0"/>
        <v>1.8155933233133143E-4</v>
      </c>
      <c r="M31">
        <f t="shared" si="1"/>
        <v>0.18155933233133142</v>
      </c>
      <c r="N31">
        <f t="shared" si="2"/>
        <v>4.9925656433098915</v>
      </c>
      <c r="O31">
        <f t="shared" si="3"/>
        <v>392.54793749999999</v>
      </c>
      <c r="P31">
        <f t="shared" si="4"/>
        <v>-454.03135221119476</v>
      </c>
      <c r="Q31">
        <f t="shared" si="5"/>
        <v>-45.630563288226888</v>
      </c>
      <c r="R31">
        <f t="shared" si="6"/>
        <v>39.451424265134783</v>
      </c>
      <c r="S31">
        <f t="shared" si="7"/>
        <v>9.4393001871987577E-3</v>
      </c>
      <c r="T31">
        <f t="shared" si="8"/>
        <v>3</v>
      </c>
      <c r="U31">
        <f t="shared" si="9"/>
        <v>9.4228312035835662E-3</v>
      </c>
      <c r="V31">
        <f t="shared" si="10"/>
        <v>5.890746749957659E-3</v>
      </c>
      <c r="W31">
        <f t="shared" si="11"/>
        <v>161.90445373139246</v>
      </c>
      <c r="X31">
        <f t="shared" si="12"/>
        <v>27.038659124329122</v>
      </c>
      <c r="Y31">
        <f t="shared" si="13"/>
        <v>27.038659124329122</v>
      </c>
      <c r="Z31">
        <f t="shared" si="14"/>
        <v>3.5872943977818887</v>
      </c>
      <c r="AA31">
        <f t="shared" si="15"/>
        <v>49.987826680733619</v>
      </c>
      <c r="AB31">
        <f t="shared" si="16"/>
        <v>1.701795698907127</v>
      </c>
      <c r="AC31">
        <f t="shared" si="17"/>
        <v>3.4044202597090218</v>
      </c>
      <c r="AD31">
        <f t="shared" si="18"/>
        <v>1.8854986988747617</v>
      </c>
      <c r="AE31">
        <f t="shared" si="19"/>
        <v>-8.0067665558117156</v>
      </c>
      <c r="AF31">
        <f t="shared" si="20"/>
        <v>-143.6513475324949</v>
      </c>
      <c r="AG31">
        <f t="shared" si="21"/>
        <v>-10.29206243307404</v>
      </c>
      <c r="AH31">
        <f t="shared" si="22"/>
        <v>-4.5722789988190016E-2</v>
      </c>
      <c r="AI31">
        <f t="shared" si="23"/>
        <v>17.579749581970276</v>
      </c>
      <c r="AJ31">
        <f t="shared" si="24"/>
        <v>0.19239446474107397</v>
      </c>
      <c r="AK31">
        <f t="shared" si="25"/>
        <v>4.9925656433098915</v>
      </c>
      <c r="AL31">
        <v>412.55156717910899</v>
      </c>
      <c r="AM31">
        <v>405.34600606060599</v>
      </c>
      <c r="AN31">
        <v>0.88244755518597096</v>
      </c>
      <c r="AO31">
        <v>67.0395870111889</v>
      </c>
      <c r="AP31">
        <f t="shared" si="26"/>
        <v>0.18155933233133142</v>
      </c>
      <c r="AQ31">
        <v>16.845696474592401</v>
      </c>
      <c r="AR31">
        <v>16.931196363636399</v>
      </c>
      <c r="AS31">
        <v>1.5545425093364699E-6</v>
      </c>
      <c r="AT31">
        <v>77.586703264316697</v>
      </c>
      <c r="AU31">
        <v>4</v>
      </c>
      <c r="AV31">
        <v>1</v>
      </c>
      <c r="AW31">
        <f t="shared" si="27"/>
        <v>1</v>
      </c>
      <c r="AX31">
        <f t="shared" si="28"/>
        <v>0</v>
      </c>
      <c r="AY31">
        <f t="shared" si="29"/>
        <v>53254.68846572483</v>
      </c>
      <c r="AZ31" t="s">
        <v>439</v>
      </c>
      <c r="BA31">
        <v>10070.200000000001</v>
      </c>
      <c r="BB31">
        <v>138.84153846153799</v>
      </c>
      <c r="BC31">
        <v>472.31</v>
      </c>
      <c r="BD31">
        <f t="shared" si="30"/>
        <v>0.70603726691889235</v>
      </c>
      <c r="BE31">
        <v>-0.242176552167957</v>
      </c>
      <c r="BF31" t="s">
        <v>505</v>
      </c>
      <c r="BG31">
        <v>10083</v>
      </c>
      <c r="BH31">
        <v>236.06180769230801</v>
      </c>
      <c r="BI31">
        <v>295.88119805724301</v>
      </c>
      <c r="BJ31">
        <f t="shared" si="31"/>
        <v>0.20217367902289607</v>
      </c>
      <c r="BK31">
        <v>0.5</v>
      </c>
      <c r="BL31">
        <f t="shared" si="32"/>
        <v>841.19245553440021</v>
      </c>
      <c r="BM31">
        <f t="shared" si="33"/>
        <v>4.9925656433098915</v>
      </c>
      <c r="BN31">
        <f t="shared" si="34"/>
        <v>85.033486750846805</v>
      </c>
      <c r="BO31">
        <f t="shared" si="35"/>
        <v>6.2230018363066218E-3</v>
      </c>
      <c r="BP31">
        <f t="shared" si="36"/>
        <v>0.59628257253650829</v>
      </c>
      <c r="BQ31">
        <f t="shared" si="37"/>
        <v>118.13437219492101</v>
      </c>
      <c r="BR31" t="s">
        <v>441</v>
      </c>
      <c r="BS31">
        <v>0</v>
      </c>
      <c r="BT31">
        <f t="shared" si="38"/>
        <v>118.13437219492101</v>
      </c>
      <c r="BU31">
        <f t="shared" si="39"/>
        <v>0.60073714392603605</v>
      </c>
      <c r="BV31">
        <f t="shared" si="40"/>
        <v>0.33654266440329866</v>
      </c>
      <c r="BW31">
        <f t="shared" si="41"/>
        <v>0.49813930742816331</v>
      </c>
      <c r="BX31">
        <f t="shared" si="42"/>
        <v>0.38091900172821724</v>
      </c>
      <c r="BY31">
        <f t="shared" si="43"/>
        <v>0.52907192820814275</v>
      </c>
      <c r="BZ31">
        <f t="shared" si="44"/>
        <v>0.16841884235636628</v>
      </c>
      <c r="CA31">
        <f t="shared" si="45"/>
        <v>0.83158115764363372</v>
      </c>
      <c r="CB31">
        <v>459</v>
      </c>
      <c r="CC31">
        <v>290</v>
      </c>
      <c r="CD31">
        <v>283.08999999999997</v>
      </c>
      <c r="CE31">
        <v>95</v>
      </c>
      <c r="CF31">
        <v>10083</v>
      </c>
      <c r="CG31">
        <v>282.85000000000002</v>
      </c>
      <c r="CH31">
        <v>0.24</v>
      </c>
      <c r="CI31">
        <v>300</v>
      </c>
      <c r="CJ31">
        <v>24.1</v>
      </c>
      <c r="CK31">
        <v>295.88119805724301</v>
      </c>
      <c r="CL31">
        <v>1.1927928365895999</v>
      </c>
      <c r="CM31">
        <v>-13.1431424251024</v>
      </c>
      <c r="CN31">
        <v>1.0559729186453699</v>
      </c>
      <c r="CO31">
        <v>0.84692325406379898</v>
      </c>
      <c r="CP31">
        <v>-7.5172791991101303E-3</v>
      </c>
      <c r="CQ31">
        <v>290</v>
      </c>
      <c r="CR31">
        <v>282.52</v>
      </c>
      <c r="CS31">
        <v>725</v>
      </c>
      <c r="CT31">
        <v>10045.5</v>
      </c>
      <c r="CU31">
        <v>282.8</v>
      </c>
      <c r="CV31">
        <v>-0.28000000000000003</v>
      </c>
      <c r="DJ31">
        <f t="shared" si="46"/>
        <v>999.99793750000003</v>
      </c>
      <c r="DK31">
        <f t="shared" si="47"/>
        <v>841.19245553440021</v>
      </c>
      <c r="DL31">
        <f t="shared" si="48"/>
        <v>0.84119419049741806</v>
      </c>
      <c r="DM31">
        <f t="shared" si="49"/>
        <v>0.16190478766001701</v>
      </c>
      <c r="DN31">
        <v>2.3959999999999999</v>
      </c>
      <c r="DO31">
        <v>0.5</v>
      </c>
      <c r="DP31" t="s">
        <v>442</v>
      </c>
      <c r="DQ31">
        <v>2</v>
      </c>
      <c r="DR31" t="b">
        <v>1</v>
      </c>
      <c r="DS31">
        <v>1687906237.5999999</v>
      </c>
      <c r="DT31">
        <v>392.54793749999999</v>
      </c>
      <c r="DU31">
        <v>401.00631249999998</v>
      </c>
      <c r="DV31">
        <v>16.933137500000001</v>
      </c>
      <c r="DW31">
        <v>16.842524999999998</v>
      </c>
      <c r="DX31">
        <v>393.06793750000003</v>
      </c>
      <c r="DY31">
        <v>16.737137499999999</v>
      </c>
      <c r="DZ31">
        <v>500.12012499999997</v>
      </c>
      <c r="EA31">
        <v>100.4009375</v>
      </c>
      <c r="EB31">
        <v>9.9970787500000005E-2</v>
      </c>
      <c r="EC31">
        <v>26.150475</v>
      </c>
      <c r="ED31">
        <v>26.5354375</v>
      </c>
      <c r="EE31">
        <v>999.9</v>
      </c>
      <c r="EF31">
        <v>0</v>
      </c>
      <c r="EG31">
        <v>0</v>
      </c>
      <c r="EH31">
        <v>10002.88875</v>
      </c>
      <c r="EI31">
        <v>0</v>
      </c>
      <c r="EJ31">
        <v>0.221023</v>
      </c>
      <c r="EK31">
        <v>-8.4861487499999999</v>
      </c>
      <c r="EL31">
        <v>399.279</v>
      </c>
      <c r="EM31">
        <v>407.87581249999999</v>
      </c>
      <c r="EN31">
        <v>8.5279593749999993E-2</v>
      </c>
      <c r="EO31">
        <v>401.00631249999998</v>
      </c>
      <c r="EP31">
        <v>16.842524999999998</v>
      </c>
      <c r="EQ31">
        <v>1.699565625</v>
      </c>
      <c r="ER31">
        <v>1.6910031249999999</v>
      </c>
      <c r="ES31">
        <v>14.89245625</v>
      </c>
      <c r="ET31">
        <v>14.81409375</v>
      </c>
      <c r="EU31">
        <v>999.99793750000003</v>
      </c>
      <c r="EV31">
        <v>0.95999250000000003</v>
      </c>
      <c r="EW31">
        <v>4.0007275000000002E-2</v>
      </c>
      <c r="EX31">
        <v>0</v>
      </c>
      <c r="EY31">
        <v>236.075625</v>
      </c>
      <c r="EZ31">
        <v>4.9999900000000004</v>
      </c>
      <c r="FA31">
        <v>2550.7775000000001</v>
      </c>
      <c r="FB31">
        <v>8665.2581250000003</v>
      </c>
      <c r="FC31">
        <v>39.609250000000003</v>
      </c>
      <c r="FD31">
        <v>41.429250000000003</v>
      </c>
      <c r="FE31">
        <v>40.738187500000002</v>
      </c>
      <c r="FF31">
        <v>41.375</v>
      </c>
      <c r="FG31">
        <v>42.132750000000001</v>
      </c>
      <c r="FH31">
        <v>955.19124999999997</v>
      </c>
      <c r="FI31">
        <v>39.806249999999999</v>
      </c>
      <c r="FJ31">
        <v>0</v>
      </c>
      <c r="FK31">
        <v>2251.6999998092701</v>
      </c>
      <c r="FL31">
        <v>0</v>
      </c>
      <c r="FM31">
        <v>236.06180769230801</v>
      </c>
      <c r="FN31">
        <v>-0.26314530345708798</v>
      </c>
      <c r="FO31">
        <v>-35.686837650220497</v>
      </c>
      <c r="FP31">
        <v>2550.40846153846</v>
      </c>
      <c r="FQ31">
        <v>15</v>
      </c>
      <c r="FR31">
        <v>1687906273.0999999</v>
      </c>
      <c r="FS31" t="s">
        <v>506</v>
      </c>
      <c r="FT31">
        <v>1687906273.0999999</v>
      </c>
      <c r="FU31">
        <v>1687906265.0999999</v>
      </c>
      <c r="FV31">
        <v>15</v>
      </c>
      <c r="FW31">
        <v>2.7E-2</v>
      </c>
      <c r="FX31">
        <v>8.0000000000000002E-3</v>
      </c>
      <c r="FY31">
        <v>-0.52</v>
      </c>
      <c r="FZ31">
        <v>0.19600000000000001</v>
      </c>
      <c r="GA31">
        <v>390</v>
      </c>
      <c r="GB31">
        <v>17</v>
      </c>
      <c r="GC31">
        <v>0.18</v>
      </c>
      <c r="GD31">
        <v>0.14000000000000001</v>
      </c>
      <c r="GE31">
        <v>-6.4757768571428604</v>
      </c>
      <c r="GF31">
        <v>-24.241331220779202</v>
      </c>
      <c r="GG31">
        <v>4.2126853272453202</v>
      </c>
      <c r="GH31">
        <v>0</v>
      </c>
      <c r="GI31">
        <v>236.15267647058801</v>
      </c>
      <c r="GJ31">
        <v>-1.14669213194286</v>
      </c>
      <c r="GK31">
        <v>0.207094425832936</v>
      </c>
      <c r="GL31">
        <v>0</v>
      </c>
      <c r="GM31">
        <v>8.4349319047619095E-2</v>
      </c>
      <c r="GN31">
        <v>1.7403841558441598E-2</v>
      </c>
      <c r="GO31">
        <v>3.1740502973509098E-3</v>
      </c>
      <c r="GP31">
        <v>1</v>
      </c>
      <c r="GQ31">
        <v>1</v>
      </c>
      <c r="GR31">
        <v>3</v>
      </c>
      <c r="GS31" t="s">
        <v>458</v>
      </c>
      <c r="GT31">
        <v>2.9485600000000001</v>
      </c>
      <c r="GU31">
        <v>2.7108400000000001</v>
      </c>
      <c r="GV31">
        <v>0.10426199999999999</v>
      </c>
      <c r="GW31">
        <v>0.106096</v>
      </c>
      <c r="GX31">
        <v>8.9330999999999994E-2</v>
      </c>
      <c r="GY31">
        <v>8.9780499999999999E-2</v>
      </c>
      <c r="GZ31">
        <v>27723.200000000001</v>
      </c>
      <c r="HA31">
        <v>31887.9</v>
      </c>
      <c r="HB31">
        <v>30862.1</v>
      </c>
      <c r="HC31">
        <v>34372.300000000003</v>
      </c>
      <c r="HD31">
        <v>38318.400000000001</v>
      </c>
      <c r="HE31">
        <v>38752.400000000001</v>
      </c>
      <c r="HF31">
        <v>42435.9</v>
      </c>
      <c r="HG31">
        <v>42645.5</v>
      </c>
      <c r="HH31">
        <v>2.01763</v>
      </c>
      <c r="HI31">
        <v>2.1384699999999999</v>
      </c>
      <c r="HJ31">
        <v>0.15298300000000001</v>
      </c>
      <c r="HK31">
        <v>0</v>
      </c>
      <c r="HL31">
        <v>24.026700000000002</v>
      </c>
      <c r="HM31">
        <v>999.9</v>
      </c>
      <c r="HN31">
        <v>47.734999999999999</v>
      </c>
      <c r="HO31">
        <v>29.427</v>
      </c>
      <c r="HP31">
        <v>19.599799999999998</v>
      </c>
      <c r="HQ31">
        <v>59.962200000000003</v>
      </c>
      <c r="HR31">
        <v>19.543299999999999</v>
      </c>
      <c r="HS31">
        <v>1</v>
      </c>
      <c r="HT31">
        <v>-8.3561999999999997E-2</v>
      </c>
      <c r="HU31">
        <v>-0.265098</v>
      </c>
      <c r="HV31">
        <v>20.293399999999998</v>
      </c>
      <c r="HW31">
        <v>5.2464899999999997</v>
      </c>
      <c r="HX31">
        <v>11.986000000000001</v>
      </c>
      <c r="HY31">
        <v>4.9719499999999996</v>
      </c>
      <c r="HZ31">
        <v>3.29705</v>
      </c>
      <c r="IA31">
        <v>9999</v>
      </c>
      <c r="IB31">
        <v>9999</v>
      </c>
      <c r="IC31">
        <v>9999</v>
      </c>
      <c r="ID31">
        <v>999.9</v>
      </c>
      <c r="IE31">
        <v>4.9718799999999996</v>
      </c>
      <c r="IF31">
        <v>1.8540700000000001</v>
      </c>
      <c r="IG31">
        <v>1.85511</v>
      </c>
      <c r="IH31">
        <v>1.8593</v>
      </c>
      <c r="II31">
        <v>1.85364</v>
      </c>
      <c r="IJ31">
        <v>1.8581000000000001</v>
      </c>
      <c r="IK31">
        <v>1.8553200000000001</v>
      </c>
      <c r="IL31">
        <v>1.8538399999999999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-0.52</v>
      </c>
      <c r="JA31">
        <v>0.19600000000000001</v>
      </c>
      <c r="JB31">
        <v>-0.296143823922006</v>
      </c>
      <c r="JC31">
        <v>-6.8838208586326796E-4</v>
      </c>
      <c r="JD31">
        <v>1.2146953680521199E-7</v>
      </c>
      <c r="JE31">
        <v>-3.3979593155360199E-13</v>
      </c>
      <c r="JF31">
        <v>3.3019197694344901E-2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37.200000000000003</v>
      </c>
      <c r="JO31">
        <v>37.200000000000003</v>
      </c>
      <c r="JP31">
        <v>0.83862300000000001</v>
      </c>
      <c r="JQ31">
        <v>2.4182100000000002</v>
      </c>
      <c r="JR31">
        <v>1.5966800000000001</v>
      </c>
      <c r="JS31">
        <v>2.3278799999999999</v>
      </c>
      <c r="JT31">
        <v>1.5905800000000001</v>
      </c>
      <c r="JU31">
        <v>2.3535200000000001</v>
      </c>
      <c r="JV31">
        <v>33.670499999999997</v>
      </c>
      <c r="JW31">
        <v>13.422800000000001</v>
      </c>
      <c r="JX31">
        <v>18</v>
      </c>
      <c r="JY31">
        <v>488.84199999999998</v>
      </c>
      <c r="JZ31">
        <v>547.31299999999999</v>
      </c>
      <c r="KA31">
        <v>24.999300000000002</v>
      </c>
      <c r="KB31">
        <v>26.175799999999999</v>
      </c>
      <c r="KC31">
        <v>29.9999</v>
      </c>
      <c r="KD31">
        <v>26.229199999999999</v>
      </c>
      <c r="KE31">
        <v>26.214500000000001</v>
      </c>
      <c r="KF31">
        <v>16.869700000000002</v>
      </c>
      <c r="KG31">
        <v>4.9573499999999999</v>
      </c>
      <c r="KH31">
        <v>7.4456600000000002</v>
      </c>
      <c r="KI31">
        <v>25</v>
      </c>
      <c r="KJ31">
        <v>400</v>
      </c>
      <c r="KK31">
        <v>16.915099999999999</v>
      </c>
      <c r="KL31">
        <v>100.47799999999999</v>
      </c>
      <c r="KM31">
        <v>100.19499999999999</v>
      </c>
    </row>
    <row r="32" spans="1:299" x14ac:dyDescent="0.2">
      <c r="A32">
        <v>16</v>
      </c>
      <c r="B32">
        <v>1687907639</v>
      </c>
      <c r="C32">
        <v>26583.9000000954</v>
      </c>
      <c r="D32" t="s">
        <v>507</v>
      </c>
      <c r="E32" t="s">
        <v>508</v>
      </c>
      <c r="F32">
        <v>30</v>
      </c>
      <c r="G32">
        <v>23.1</v>
      </c>
      <c r="H32" t="s">
        <v>450</v>
      </c>
      <c r="I32">
        <v>120</v>
      </c>
      <c r="J32">
        <v>47</v>
      </c>
      <c r="K32">
        <v>1687907630.5</v>
      </c>
      <c r="L32">
        <f t="shared" si="0"/>
        <v>4.3976754381013682E-4</v>
      </c>
      <c r="M32">
        <f t="shared" si="1"/>
        <v>0.43976754381013683</v>
      </c>
      <c r="N32">
        <f t="shared" si="2"/>
        <v>3.2642256693262568</v>
      </c>
      <c r="O32">
        <f t="shared" si="3"/>
        <v>398.27368749999999</v>
      </c>
      <c r="P32">
        <f t="shared" si="4"/>
        <v>163.46974083483943</v>
      </c>
      <c r="Q32">
        <f t="shared" si="5"/>
        <v>16.429559964090235</v>
      </c>
      <c r="R32">
        <f t="shared" si="6"/>
        <v>40.028578974207385</v>
      </c>
      <c r="S32">
        <f t="shared" si="7"/>
        <v>2.316953509696152E-2</v>
      </c>
      <c r="T32">
        <f t="shared" si="8"/>
        <v>3</v>
      </c>
      <c r="U32">
        <f t="shared" si="9"/>
        <v>2.3070581062701628E-2</v>
      </c>
      <c r="V32">
        <f t="shared" si="10"/>
        <v>1.442796844476579E-2</v>
      </c>
      <c r="W32">
        <f t="shared" si="11"/>
        <v>161.90398198720447</v>
      </c>
      <c r="X32">
        <f t="shared" si="12"/>
        <v>26.967567077598094</v>
      </c>
      <c r="Y32">
        <f t="shared" si="13"/>
        <v>26.967567077598094</v>
      </c>
      <c r="Z32">
        <f t="shared" si="14"/>
        <v>3.5723475395276547</v>
      </c>
      <c r="AA32">
        <f t="shared" si="15"/>
        <v>50.152213607132936</v>
      </c>
      <c r="AB32">
        <f t="shared" si="16"/>
        <v>1.7068497605563557</v>
      </c>
      <c r="AC32">
        <f t="shared" si="17"/>
        <v>3.4033388315158994</v>
      </c>
      <c r="AD32">
        <f t="shared" si="18"/>
        <v>1.865497778971299</v>
      </c>
      <c r="AE32">
        <f t="shared" si="19"/>
        <v>-19.393748682027034</v>
      </c>
      <c r="AF32">
        <f t="shared" si="20"/>
        <v>-133.02253526240546</v>
      </c>
      <c r="AG32">
        <f t="shared" si="21"/>
        <v>-9.5268979094995139</v>
      </c>
      <c r="AH32">
        <f t="shared" si="22"/>
        <v>-3.9199866727528843E-2</v>
      </c>
      <c r="AI32">
        <f t="shared" si="23"/>
        <v>4.0345486176487357</v>
      </c>
      <c r="AJ32">
        <f t="shared" si="24"/>
        <v>0.38265341746952219</v>
      </c>
      <c r="AK32">
        <f t="shared" si="25"/>
        <v>3.2642256693262568</v>
      </c>
      <c r="AL32">
        <v>407.42049655536999</v>
      </c>
      <c r="AM32">
        <v>405.519496969697</v>
      </c>
      <c r="AN32">
        <v>5.7375314642970701E-2</v>
      </c>
      <c r="AO32">
        <v>67.041461988305699</v>
      </c>
      <c r="AP32">
        <f t="shared" si="26"/>
        <v>0.43976754381013683</v>
      </c>
      <c r="AQ32">
        <v>16.786279108226701</v>
      </c>
      <c r="AR32">
        <v>16.993829090909099</v>
      </c>
      <c r="AS32">
        <v>-6.9120886206698495E-5</v>
      </c>
      <c r="AT32">
        <v>77.903124856857801</v>
      </c>
      <c r="AU32">
        <v>8</v>
      </c>
      <c r="AV32">
        <v>2</v>
      </c>
      <c r="AW32">
        <f t="shared" si="27"/>
        <v>1</v>
      </c>
      <c r="AX32">
        <f t="shared" si="28"/>
        <v>0</v>
      </c>
      <c r="AY32">
        <f t="shared" si="29"/>
        <v>53224.980307513353</v>
      </c>
      <c r="AZ32" t="s">
        <v>439</v>
      </c>
      <c r="BA32">
        <v>10070.200000000001</v>
      </c>
      <c r="BB32">
        <v>138.84153846153799</v>
      </c>
      <c r="BC32">
        <v>472.31</v>
      </c>
      <c r="BD32">
        <f t="shared" si="30"/>
        <v>0.70603726691889235</v>
      </c>
      <c r="BE32">
        <v>-0.242176552167957</v>
      </c>
      <c r="BF32" t="s">
        <v>509</v>
      </c>
      <c r="BG32">
        <v>10107</v>
      </c>
      <c r="BH32">
        <v>228.41492</v>
      </c>
      <c r="BI32">
        <v>301.407397314626</v>
      </c>
      <c r="BJ32">
        <f t="shared" si="31"/>
        <v>0.2421721496053143</v>
      </c>
      <c r="BK32">
        <v>0.5</v>
      </c>
      <c r="BL32">
        <f t="shared" si="32"/>
        <v>841.19169045969147</v>
      </c>
      <c r="BM32">
        <f t="shared" si="33"/>
        <v>3.2642256693262568</v>
      </c>
      <c r="BN32">
        <f t="shared" si="34"/>
        <v>101.85659995437582</v>
      </c>
      <c r="BO32">
        <f t="shared" si="35"/>
        <v>4.1683747726728579E-3</v>
      </c>
      <c r="BP32">
        <f t="shared" si="36"/>
        <v>0.56701528963131675</v>
      </c>
      <c r="BQ32">
        <f t="shared" si="37"/>
        <v>119.00553374496151</v>
      </c>
      <c r="BR32" t="s">
        <v>441</v>
      </c>
      <c r="BS32">
        <v>0</v>
      </c>
      <c r="BT32">
        <f t="shared" si="38"/>
        <v>119.00553374496151</v>
      </c>
      <c r="BU32">
        <f t="shared" si="39"/>
        <v>0.60516717636914252</v>
      </c>
      <c r="BV32">
        <f t="shared" si="40"/>
        <v>0.40017396690000417</v>
      </c>
      <c r="BW32">
        <f t="shared" si="41"/>
        <v>0.48372613144948251</v>
      </c>
      <c r="BX32">
        <f t="shared" si="42"/>
        <v>0.44900250169126749</v>
      </c>
      <c r="BY32">
        <f t="shared" si="43"/>
        <v>0.51250004842110752</v>
      </c>
      <c r="BZ32">
        <f t="shared" si="44"/>
        <v>0.20849302016599247</v>
      </c>
      <c r="CA32">
        <f t="shared" si="45"/>
        <v>0.79150697983400753</v>
      </c>
      <c r="CB32">
        <v>460</v>
      </c>
      <c r="CC32">
        <v>290</v>
      </c>
      <c r="CD32">
        <v>285.06</v>
      </c>
      <c r="CE32">
        <v>185</v>
      </c>
      <c r="CF32">
        <v>10107</v>
      </c>
      <c r="CG32">
        <v>284.44</v>
      </c>
      <c r="CH32">
        <v>0.62</v>
      </c>
      <c r="CI32">
        <v>300</v>
      </c>
      <c r="CJ32">
        <v>24.1</v>
      </c>
      <c r="CK32">
        <v>301.407397314626</v>
      </c>
      <c r="CL32">
        <v>1.23320263597653</v>
      </c>
      <c r="CM32">
        <v>-17.144441797503301</v>
      </c>
      <c r="CN32">
        <v>1.0957306113800001</v>
      </c>
      <c r="CO32">
        <v>0.89736657745024095</v>
      </c>
      <c r="CP32">
        <v>-7.5435730812013404E-3</v>
      </c>
      <c r="CQ32">
        <v>290</v>
      </c>
      <c r="CR32">
        <v>283.45</v>
      </c>
      <c r="CS32">
        <v>675</v>
      </c>
      <c r="CT32">
        <v>10084.700000000001</v>
      </c>
      <c r="CU32">
        <v>284.41000000000003</v>
      </c>
      <c r="CV32">
        <v>-0.96</v>
      </c>
      <c r="DJ32">
        <f t="shared" si="46"/>
        <v>999.99725000000001</v>
      </c>
      <c r="DK32">
        <f t="shared" si="47"/>
        <v>841.19169045969147</v>
      </c>
      <c r="DL32">
        <f t="shared" si="48"/>
        <v>0.84119400374320175</v>
      </c>
      <c r="DM32">
        <f t="shared" si="49"/>
        <v>0.16190442722437934</v>
      </c>
      <c r="DN32">
        <v>2.3959999999999999</v>
      </c>
      <c r="DO32">
        <v>0.5</v>
      </c>
      <c r="DP32" t="s">
        <v>442</v>
      </c>
      <c r="DQ32">
        <v>2</v>
      </c>
      <c r="DR32" t="b">
        <v>1</v>
      </c>
      <c r="DS32">
        <v>1687907630.5</v>
      </c>
      <c r="DT32">
        <v>398.27368749999999</v>
      </c>
      <c r="DU32">
        <v>400.27968750000002</v>
      </c>
      <c r="DV32">
        <v>16.982700000000001</v>
      </c>
      <c r="DW32">
        <v>16.80248125</v>
      </c>
      <c r="DX32">
        <v>398.81768749999998</v>
      </c>
      <c r="DY32">
        <v>16.8047</v>
      </c>
      <c r="DZ32">
        <v>500.09625</v>
      </c>
      <c r="EA32">
        <v>100.4051875</v>
      </c>
      <c r="EB32">
        <v>0.10001841875</v>
      </c>
      <c r="EC32">
        <v>26.145099999999999</v>
      </c>
      <c r="ED32">
        <v>26.575125</v>
      </c>
      <c r="EE32">
        <v>999.9</v>
      </c>
      <c r="EF32">
        <v>0</v>
      </c>
      <c r="EG32">
        <v>0</v>
      </c>
      <c r="EH32">
        <v>9996.4424999999992</v>
      </c>
      <c r="EI32">
        <v>0</v>
      </c>
      <c r="EJ32">
        <v>0.221023</v>
      </c>
      <c r="EK32">
        <v>-1.9865193750000001</v>
      </c>
      <c r="EL32">
        <v>405.1833125</v>
      </c>
      <c r="EM32">
        <v>407.12025</v>
      </c>
      <c r="EN32">
        <v>0.20237450000000001</v>
      </c>
      <c r="EO32">
        <v>400.27968750000002</v>
      </c>
      <c r="EP32">
        <v>16.80248125</v>
      </c>
      <c r="EQ32">
        <v>1.70737625</v>
      </c>
      <c r="ER32">
        <v>1.6870568749999999</v>
      </c>
      <c r="ES32">
        <v>14.963643749999999</v>
      </c>
      <c r="ET32">
        <v>14.777843750000001</v>
      </c>
      <c r="EU32">
        <v>999.99725000000001</v>
      </c>
      <c r="EV32">
        <v>0.95999743749999999</v>
      </c>
      <c r="EW32">
        <v>4.0002112499999999E-2</v>
      </c>
      <c r="EX32">
        <v>0</v>
      </c>
      <c r="EY32">
        <v>228.43825000000001</v>
      </c>
      <c r="EZ32">
        <v>4.9999900000000004</v>
      </c>
      <c r="FA32">
        <v>2479.2262500000002</v>
      </c>
      <c r="FB32">
        <v>8665.2793750000001</v>
      </c>
      <c r="FC32">
        <v>38.300375000000003</v>
      </c>
      <c r="FD32">
        <v>40.25</v>
      </c>
      <c r="FE32">
        <v>39.561999999999998</v>
      </c>
      <c r="FF32">
        <v>39.976374999999997</v>
      </c>
      <c r="FG32">
        <v>40.909875</v>
      </c>
      <c r="FH32">
        <v>955.19687499999998</v>
      </c>
      <c r="FI32">
        <v>39.799999999999997</v>
      </c>
      <c r="FJ32">
        <v>0</v>
      </c>
      <c r="FK32">
        <v>1391</v>
      </c>
      <c r="FL32">
        <v>0</v>
      </c>
      <c r="FM32">
        <v>228.41492</v>
      </c>
      <c r="FN32">
        <v>-0.35938461232456498</v>
      </c>
      <c r="FO32">
        <v>-9.5515384719144301</v>
      </c>
      <c r="FP32">
        <v>2479.0104000000001</v>
      </c>
      <c r="FQ32">
        <v>15</v>
      </c>
      <c r="FR32">
        <v>1687907658</v>
      </c>
      <c r="FS32" t="s">
        <v>510</v>
      </c>
      <c r="FT32">
        <v>1687907658</v>
      </c>
      <c r="FU32">
        <v>1687907658</v>
      </c>
      <c r="FV32">
        <v>16</v>
      </c>
      <c r="FW32">
        <v>-1.9E-2</v>
      </c>
      <c r="FX32">
        <v>-1.4999999999999999E-2</v>
      </c>
      <c r="FY32">
        <v>-0.54400000000000004</v>
      </c>
      <c r="FZ32">
        <v>0.17799999999999999</v>
      </c>
      <c r="GA32">
        <v>399</v>
      </c>
      <c r="GB32">
        <v>17</v>
      </c>
      <c r="GC32">
        <v>0.28999999999999998</v>
      </c>
      <c r="GD32">
        <v>0.08</v>
      </c>
      <c r="GE32">
        <v>-1.98389857142857</v>
      </c>
      <c r="GF32">
        <v>-0.81036077922078198</v>
      </c>
      <c r="GG32">
        <v>0.135448712004483</v>
      </c>
      <c r="GH32">
        <v>0</v>
      </c>
      <c r="GI32">
        <v>228.454735294118</v>
      </c>
      <c r="GJ32">
        <v>-0.19106187865991101</v>
      </c>
      <c r="GK32">
        <v>0.19230388158321801</v>
      </c>
      <c r="GL32">
        <v>1</v>
      </c>
      <c r="GM32">
        <v>0.18998423809523801</v>
      </c>
      <c r="GN32">
        <v>0.20105649350649299</v>
      </c>
      <c r="GO32">
        <v>2.0715861822249899E-2</v>
      </c>
      <c r="GP32">
        <v>0</v>
      </c>
      <c r="GQ32">
        <v>1</v>
      </c>
      <c r="GR32">
        <v>3</v>
      </c>
      <c r="GS32" t="s">
        <v>458</v>
      </c>
      <c r="GT32">
        <v>2.9472200000000002</v>
      </c>
      <c r="GU32">
        <v>2.7105999999999999</v>
      </c>
      <c r="GV32">
        <v>0.103506</v>
      </c>
      <c r="GW32">
        <v>0.10338899999999999</v>
      </c>
      <c r="GX32">
        <v>8.9272099999999993E-2</v>
      </c>
      <c r="GY32">
        <v>8.9251899999999995E-2</v>
      </c>
      <c r="GZ32">
        <v>27679.9</v>
      </c>
      <c r="HA32">
        <v>31902</v>
      </c>
      <c r="HB32">
        <v>30794.5</v>
      </c>
      <c r="HC32">
        <v>34290.9</v>
      </c>
      <c r="HD32">
        <v>38237.699999999997</v>
      </c>
      <c r="HE32">
        <v>38687.300000000003</v>
      </c>
      <c r="HF32">
        <v>42344.4</v>
      </c>
      <c r="HG32">
        <v>42549.8</v>
      </c>
      <c r="HH32">
        <v>1.99255</v>
      </c>
      <c r="HI32">
        <v>2.1014499999999998</v>
      </c>
      <c r="HJ32">
        <v>0.13478100000000001</v>
      </c>
      <c r="HK32">
        <v>0</v>
      </c>
      <c r="HL32">
        <v>24.363800000000001</v>
      </c>
      <c r="HM32">
        <v>999.9</v>
      </c>
      <c r="HN32">
        <v>51.325000000000003</v>
      </c>
      <c r="HO32">
        <v>31.481000000000002</v>
      </c>
      <c r="HP32">
        <v>23.7026</v>
      </c>
      <c r="HQ32">
        <v>60.342199999999998</v>
      </c>
      <c r="HR32">
        <v>18.938300000000002</v>
      </c>
      <c r="HS32">
        <v>1</v>
      </c>
      <c r="HT32">
        <v>2.37068E-2</v>
      </c>
      <c r="HU32">
        <v>-3.9613299999999997E-2</v>
      </c>
      <c r="HV32">
        <v>20.291699999999999</v>
      </c>
      <c r="HW32">
        <v>5.2416999999999998</v>
      </c>
      <c r="HX32">
        <v>11.986599999999999</v>
      </c>
      <c r="HY32">
        <v>4.9716500000000003</v>
      </c>
      <c r="HZ32">
        <v>3.2970000000000002</v>
      </c>
      <c r="IA32">
        <v>9999</v>
      </c>
      <c r="IB32">
        <v>9999</v>
      </c>
      <c r="IC32">
        <v>9999</v>
      </c>
      <c r="ID32">
        <v>999.9</v>
      </c>
      <c r="IE32">
        <v>4.97187</v>
      </c>
      <c r="IF32">
        <v>1.8541399999999999</v>
      </c>
      <c r="IG32">
        <v>1.8551599999999999</v>
      </c>
      <c r="IH32">
        <v>1.8594200000000001</v>
      </c>
      <c r="II32">
        <v>1.85372</v>
      </c>
      <c r="IJ32">
        <v>1.8582099999999999</v>
      </c>
      <c r="IK32">
        <v>1.8553900000000001</v>
      </c>
      <c r="IL32">
        <v>1.8538600000000001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-0.54400000000000004</v>
      </c>
      <c r="JA32">
        <v>0.17799999999999999</v>
      </c>
      <c r="JB32">
        <v>-0.26928420497861899</v>
      </c>
      <c r="JC32">
        <v>-6.8838208586326796E-4</v>
      </c>
      <c r="JD32">
        <v>1.2146953680521199E-7</v>
      </c>
      <c r="JE32">
        <v>-3.3979593155360199E-13</v>
      </c>
      <c r="JF32">
        <v>4.0889324028771802E-2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22.8</v>
      </c>
      <c r="JO32">
        <v>22.9</v>
      </c>
      <c r="JP32">
        <v>0.85571299999999995</v>
      </c>
      <c r="JQ32">
        <v>2.4108900000000002</v>
      </c>
      <c r="JR32">
        <v>1.5966800000000001</v>
      </c>
      <c r="JS32">
        <v>2.32666</v>
      </c>
      <c r="JT32">
        <v>1.5905800000000001</v>
      </c>
      <c r="JU32">
        <v>2.51953</v>
      </c>
      <c r="JV32">
        <v>35.637999999999998</v>
      </c>
      <c r="JW32">
        <v>12.932499999999999</v>
      </c>
      <c r="JX32">
        <v>18</v>
      </c>
      <c r="JY32">
        <v>484.012</v>
      </c>
      <c r="JZ32">
        <v>533.14</v>
      </c>
      <c r="KA32">
        <v>24.999400000000001</v>
      </c>
      <c r="KB32">
        <v>27.4557</v>
      </c>
      <c r="KC32">
        <v>30.000299999999999</v>
      </c>
      <c r="KD32">
        <v>27.4527</v>
      </c>
      <c r="KE32">
        <v>27.4161</v>
      </c>
      <c r="KF32">
        <v>17.1676</v>
      </c>
      <c r="KG32">
        <v>30.975000000000001</v>
      </c>
      <c r="KH32">
        <v>0</v>
      </c>
      <c r="KI32">
        <v>25</v>
      </c>
      <c r="KJ32">
        <v>400</v>
      </c>
      <c r="KK32">
        <v>16.781199999999998</v>
      </c>
      <c r="KL32">
        <v>100.26</v>
      </c>
      <c r="KM32">
        <v>99.964600000000004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2023-06-27T16:19:34Z</dcterms:created>
  <dcterms:modified xsi:type="dcterms:W3CDTF">2023-07-03T16:28:16Z</dcterms:modified>
</cp:coreProperties>
</file>