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"/>
    </mc:Choice>
  </mc:AlternateContent>
  <xr:revisionPtr revIDLastSave="0" documentId="13_ncr:1_{24A6F1B3-B2F8-7949-84CE-80F83B1D208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DL32" i="1"/>
  <c r="DJ32" i="1"/>
  <c r="BY32" i="1"/>
  <c r="BX32" i="1"/>
  <c r="BP32" i="1"/>
  <c r="BJ32" i="1"/>
  <c r="BD32" i="1"/>
  <c r="BQ32" i="1" s="1"/>
  <c r="BT32" i="1" s="1"/>
  <c r="AY32" i="1"/>
  <c r="AW32" i="1"/>
  <c r="AP32" i="1"/>
  <c r="M32" i="1" s="1"/>
  <c r="L32" i="1" s="1"/>
  <c r="AK32" i="1"/>
  <c r="N32" i="1" s="1"/>
  <c r="BM32" i="1" s="1"/>
  <c r="AC32" i="1"/>
  <c r="AB32" i="1"/>
  <c r="AA32" i="1"/>
  <c r="W32" i="1"/>
  <c r="T32" i="1"/>
  <c r="DM31" i="1"/>
  <c r="DL31" i="1"/>
  <c r="DJ31" i="1"/>
  <c r="BY31" i="1"/>
  <c r="BX31" i="1"/>
  <c r="BP31" i="1"/>
  <c r="BJ31" i="1"/>
  <c r="BD31" i="1"/>
  <c r="BQ31" i="1" s="1"/>
  <c r="BT31" i="1" s="1"/>
  <c r="AY31" i="1"/>
  <c r="AW31" i="1" s="1"/>
  <c r="R31" i="1" s="1"/>
  <c r="AX31" i="1"/>
  <c r="AP31" i="1"/>
  <c r="M31" i="1" s="1"/>
  <c r="L31" i="1" s="1"/>
  <c r="AE31" i="1" s="1"/>
  <c r="AK31" i="1"/>
  <c r="N31" i="1" s="1"/>
  <c r="BM31" i="1" s="1"/>
  <c r="AC31" i="1"/>
  <c r="AB31" i="1"/>
  <c r="T31" i="1"/>
  <c r="DM30" i="1"/>
  <c r="DL30" i="1"/>
  <c r="DJ30" i="1"/>
  <c r="BY30" i="1"/>
  <c r="BX30" i="1"/>
  <c r="BP30" i="1"/>
  <c r="BJ30" i="1"/>
  <c r="BD30" i="1"/>
  <c r="BQ30" i="1" s="1"/>
  <c r="BT30" i="1" s="1"/>
  <c r="AY30" i="1"/>
  <c r="AW30" i="1" s="1"/>
  <c r="AP30" i="1"/>
  <c r="M30" i="1" s="1"/>
  <c r="L30" i="1" s="1"/>
  <c r="AK30" i="1"/>
  <c r="AC30" i="1"/>
  <c r="AB30" i="1"/>
  <c r="AA30" i="1"/>
  <c r="T30" i="1"/>
  <c r="N30" i="1"/>
  <c r="BM30" i="1" s="1"/>
  <c r="DM29" i="1"/>
  <c r="DL29" i="1"/>
  <c r="DJ29" i="1"/>
  <c r="BY29" i="1"/>
  <c r="BX29" i="1"/>
  <c r="BP29" i="1"/>
  <c r="BJ29" i="1"/>
  <c r="BD29" i="1"/>
  <c r="BQ29" i="1" s="1"/>
  <c r="BT29" i="1" s="1"/>
  <c r="AY29" i="1"/>
  <c r="AW29" i="1" s="1"/>
  <c r="AJ29" i="1" s="1"/>
  <c r="AP29" i="1"/>
  <c r="AK29" i="1"/>
  <c r="AC29" i="1"/>
  <c r="AB29" i="1"/>
  <c r="T29" i="1"/>
  <c r="N29" i="1"/>
  <c r="BM29" i="1" s="1"/>
  <c r="M29" i="1"/>
  <c r="L29" i="1" s="1"/>
  <c r="DM28" i="1"/>
  <c r="DL28" i="1"/>
  <c r="DJ28" i="1"/>
  <c r="BY28" i="1"/>
  <c r="BX28" i="1"/>
  <c r="BP28" i="1"/>
  <c r="BJ28" i="1"/>
  <c r="BD28" i="1"/>
  <c r="BQ28" i="1" s="1"/>
  <c r="BT28" i="1" s="1"/>
  <c r="AY28" i="1"/>
  <c r="AW28" i="1"/>
  <c r="O28" i="1" s="1"/>
  <c r="AP28" i="1"/>
  <c r="M28" i="1" s="1"/>
  <c r="L28" i="1" s="1"/>
  <c r="AE28" i="1" s="1"/>
  <c r="AK28" i="1"/>
  <c r="AC28" i="1"/>
  <c r="AB28" i="1"/>
  <c r="AA28" i="1"/>
  <c r="X28" i="1"/>
  <c r="Y28" i="1" s="1"/>
  <c r="AF28" i="1" s="1"/>
  <c r="W28" i="1"/>
  <c r="T28" i="1"/>
  <c r="N28" i="1"/>
  <c r="BM28" i="1" s="1"/>
  <c r="DM27" i="1"/>
  <c r="DL27" i="1"/>
  <c r="DJ27" i="1"/>
  <c r="BY27" i="1"/>
  <c r="BX27" i="1"/>
  <c r="BP27" i="1"/>
  <c r="BJ27" i="1"/>
  <c r="BD27" i="1"/>
  <c r="BQ27" i="1" s="1"/>
  <c r="BT27" i="1" s="1"/>
  <c r="AY27" i="1"/>
  <c r="AW27" i="1" s="1"/>
  <c r="AX27" i="1"/>
  <c r="AP27" i="1"/>
  <c r="M27" i="1" s="1"/>
  <c r="L27" i="1" s="1"/>
  <c r="AK27" i="1"/>
  <c r="N27" i="1" s="1"/>
  <c r="BM27" i="1" s="1"/>
  <c r="AC27" i="1"/>
  <c r="AB27" i="1"/>
  <c r="AA27" i="1" s="1"/>
  <c r="T27" i="1"/>
  <c r="R27" i="1"/>
  <c r="DM26" i="1"/>
  <c r="DL26" i="1"/>
  <c r="DJ26" i="1"/>
  <c r="W26" i="1" s="1"/>
  <c r="BY26" i="1"/>
  <c r="BX26" i="1"/>
  <c r="BP26" i="1"/>
  <c r="BJ26" i="1"/>
  <c r="BD26" i="1"/>
  <c r="BQ26" i="1" s="1"/>
  <c r="BT26" i="1" s="1"/>
  <c r="BW26" i="1" s="1"/>
  <c r="AY26" i="1"/>
  <c r="AW26" i="1"/>
  <c r="AX26" i="1" s="1"/>
  <c r="AP26" i="1"/>
  <c r="M26" i="1" s="1"/>
  <c r="L26" i="1" s="1"/>
  <c r="AK26" i="1"/>
  <c r="N26" i="1" s="1"/>
  <c r="BM26" i="1" s="1"/>
  <c r="AC26" i="1"/>
  <c r="AB26" i="1"/>
  <c r="AA26" i="1"/>
  <c r="T26" i="1"/>
  <c r="DM25" i="1"/>
  <c r="DL25" i="1"/>
  <c r="DJ25" i="1"/>
  <c r="DK25" i="1" s="1"/>
  <c r="BL25" i="1" s="1"/>
  <c r="BN25" i="1" s="1"/>
  <c r="BY25" i="1"/>
  <c r="BX25" i="1"/>
  <c r="BP25" i="1"/>
  <c r="BJ25" i="1"/>
  <c r="BD25" i="1"/>
  <c r="BQ25" i="1" s="1"/>
  <c r="BT25" i="1" s="1"/>
  <c r="AY25" i="1"/>
  <c r="AW25" i="1" s="1"/>
  <c r="AJ25" i="1" s="1"/>
  <c r="AP25" i="1"/>
  <c r="AK25" i="1"/>
  <c r="N25" i="1" s="1"/>
  <c r="BM25" i="1" s="1"/>
  <c r="AC25" i="1"/>
  <c r="AB25" i="1"/>
  <c r="T25" i="1"/>
  <c r="M25" i="1"/>
  <c r="L25" i="1" s="1"/>
  <c r="AE25" i="1" s="1"/>
  <c r="DM24" i="1"/>
  <c r="DL24" i="1"/>
  <c r="DJ24" i="1"/>
  <c r="DK24" i="1" s="1"/>
  <c r="BL24" i="1" s="1"/>
  <c r="BN24" i="1" s="1"/>
  <c r="BY24" i="1"/>
  <c r="BX24" i="1"/>
  <c r="BP24" i="1"/>
  <c r="BJ24" i="1"/>
  <c r="BD24" i="1"/>
  <c r="BQ24" i="1" s="1"/>
  <c r="BT24" i="1" s="1"/>
  <c r="AY24" i="1"/>
  <c r="AW24" i="1"/>
  <c r="AX24" i="1" s="1"/>
  <c r="AP24" i="1"/>
  <c r="M24" i="1" s="1"/>
  <c r="L24" i="1" s="1"/>
  <c r="AK24" i="1"/>
  <c r="N24" i="1" s="1"/>
  <c r="BM24" i="1" s="1"/>
  <c r="BO24" i="1" s="1"/>
  <c r="AC24" i="1"/>
  <c r="AA24" i="1" s="1"/>
  <c r="AB24" i="1"/>
  <c r="T24" i="1"/>
  <c r="DM23" i="1"/>
  <c r="DL23" i="1"/>
  <c r="DJ23" i="1"/>
  <c r="BY23" i="1"/>
  <c r="BX23" i="1"/>
  <c r="BP23" i="1"/>
  <c r="BJ23" i="1"/>
  <c r="BD23" i="1"/>
  <c r="BQ23" i="1" s="1"/>
  <c r="BT23" i="1" s="1"/>
  <c r="AY23" i="1"/>
  <c r="AW23" i="1" s="1"/>
  <c r="AX23" i="1" s="1"/>
  <c r="AP23" i="1"/>
  <c r="M23" i="1" s="1"/>
  <c r="L23" i="1" s="1"/>
  <c r="AK23" i="1"/>
  <c r="N23" i="1" s="1"/>
  <c r="BM23" i="1" s="1"/>
  <c r="AC23" i="1"/>
  <c r="AB23" i="1"/>
  <c r="T23" i="1"/>
  <c r="DM22" i="1"/>
  <c r="DL22" i="1"/>
  <c r="DJ22" i="1"/>
  <c r="W22" i="1" s="1"/>
  <c r="BY22" i="1"/>
  <c r="BX22" i="1"/>
  <c r="BP22" i="1"/>
  <c r="BJ22" i="1"/>
  <c r="BD22" i="1"/>
  <c r="BQ22" i="1" s="1"/>
  <c r="BT22" i="1" s="1"/>
  <c r="AY22" i="1"/>
  <c r="AW22" i="1"/>
  <c r="AX22" i="1" s="1"/>
  <c r="AP22" i="1"/>
  <c r="M22" i="1" s="1"/>
  <c r="L22" i="1" s="1"/>
  <c r="AK22" i="1"/>
  <c r="N22" i="1" s="1"/>
  <c r="BM22" i="1" s="1"/>
  <c r="AJ22" i="1"/>
  <c r="AI22" i="1"/>
  <c r="AC22" i="1"/>
  <c r="AB22" i="1"/>
  <c r="AA22" i="1" s="1"/>
  <c r="T22" i="1"/>
  <c r="R22" i="1"/>
  <c r="DM21" i="1"/>
  <c r="W21" i="1" s="1"/>
  <c r="DL21" i="1"/>
  <c r="DJ21" i="1"/>
  <c r="BY21" i="1"/>
  <c r="BX21" i="1"/>
  <c r="BP21" i="1"/>
  <c r="BJ21" i="1"/>
  <c r="BD21" i="1"/>
  <c r="BQ21" i="1" s="1"/>
  <c r="BT21" i="1" s="1"/>
  <c r="BU21" i="1" s="1"/>
  <c r="AY21" i="1"/>
  <c r="AW21" i="1" s="1"/>
  <c r="AP21" i="1"/>
  <c r="M21" i="1" s="1"/>
  <c r="L21" i="1" s="1"/>
  <c r="AK21" i="1"/>
  <c r="N21" i="1" s="1"/>
  <c r="BM21" i="1" s="1"/>
  <c r="AC21" i="1"/>
  <c r="AB21" i="1"/>
  <c r="T21" i="1"/>
  <c r="DM20" i="1"/>
  <c r="DL20" i="1"/>
  <c r="DJ20" i="1"/>
  <c r="BY20" i="1"/>
  <c r="BX20" i="1"/>
  <c r="BP20" i="1"/>
  <c r="BJ20" i="1"/>
  <c r="BD20" i="1"/>
  <c r="BQ20" i="1" s="1"/>
  <c r="BT20" i="1" s="1"/>
  <c r="AY20" i="1"/>
  <c r="AW20" i="1" s="1"/>
  <c r="AX20" i="1" s="1"/>
  <c r="AP20" i="1"/>
  <c r="M20" i="1" s="1"/>
  <c r="L20" i="1" s="1"/>
  <c r="AE20" i="1" s="1"/>
  <c r="AK20" i="1"/>
  <c r="N20" i="1" s="1"/>
  <c r="BM20" i="1" s="1"/>
  <c r="AC20" i="1"/>
  <c r="AB20" i="1"/>
  <c r="AA20" i="1" s="1"/>
  <c r="T20" i="1"/>
  <c r="DM19" i="1"/>
  <c r="W19" i="1" s="1"/>
  <c r="DL19" i="1"/>
  <c r="DJ19" i="1"/>
  <c r="DK19" i="1" s="1"/>
  <c r="BL19" i="1" s="1"/>
  <c r="BY19" i="1"/>
  <c r="BX19" i="1"/>
  <c r="BT19" i="1"/>
  <c r="BV19" i="1" s="1"/>
  <c r="BZ19" i="1" s="1"/>
  <c r="CA19" i="1" s="1"/>
  <c r="BP19" i="1"/>
  <c r="BJ19" i="1"/>
  <c r="BD19" i="1"/>
  <c r="BQ19" i="1" s="1"/>
  <c r="AY19" i="1"/>
  <c r="AW19" i="1" s="1"/>
  <c r="AP19" i="1"/>
  <c r="M19" i="1" s="1"/>
  <c r="L19" i="1" s="1"/>
  <c r="AE19" i="1" s="1"/>
  <c r="AK19" i="1"/>
  <c r="N19" i="1" s="1"/>
  <c r="BM19" i="1" s="1"/>
  <c r="AC19" i="1"/>
  <c r="AA19" i="1" s="1"/>
  <c r="AB19" i="1"/>
  <c r="T19" i="1"/>
  <c r="DM18" i="1"/>
  <c r="DL18" i="1"/>
  <c r="DJ18" i="1"/>
  <c r="BY18" i="1"/>
  <c r="BX18" i="1"/>
  <c r="BQ18" i="1"/>
  <c r="BT18" i="1" s="1"/>
  <c r="BU18" i="1" s="1"/>
  <c r="BP18" i="1"/>
  <c r="BJ18" i="1"/>
  <c r="BD18" i="1"/>
  <c r="AY18" i="1"/>
  <c r="AW18" i="1" s="1"/>
  <c r="AP18" i="1"/>
  <c r="M18" i="1" s="1"/>
  <c r="L18" i="1" s="1"/>
  <c r="AK18" i="1"/>
  <c r="N18" i="1" s="1"/>
  <c r="BM18" i="1" s="1"/>
  <c r="AC18" i="1"/>
  <c r="AB18" i="1"/>
  <c r="AA18" i="1" s="1"/>
  <c r="W18" i="1"/>
  <c r="T18" i="1"/>
  <c r="DM17" i="1"/>
  <c r="DL17" i="1"/>
  <c r="DJ17" i="1"/>
  <c r="BY17" i="1"/>
  <c r="BX17" i="1"/>
  <c r="BP17" i="1"/>
  <c r="BJ17" i="1"/>
  <c r="BD17" i="1"/>
  <c r="BQ17" i="1" s="1"/>
  <c r="BT17" i="1" s="1"/>
  <c r="AY17" i="1"/>
  <c r="AW17" i="1"/>
  <c r="AJ17" i="1" s="1"/>
  <c r="AP17" i="1"/>
  <c r="M17" i="1" s="1"/>
  <c r="L17" i="1" s="1"/>
  <c r="AK17" i="1"/>
  <c r="N17" i="1" s="1"/>
  <c r="BM17" i="1" s="1"/>
  <c r="AC17" i="1"/>
  <c r="AB17" i="1"/>
  <c r="AA17" i="1"/>
  <c r="T17" i="1"/>
  <c r="R17" i="1"/>
  <c r="BU29" i="1" l="1"/>
  <c r="BW29" i="1"/>
  <c r="BV29" i="1"/>
  <c r="BZ29" i="1" s="1"/>
  <c r="CA29" i="1" s="1"/>
  <c r="AX18" i="1"/>
  <c r="AJ18" i="1"/>
  <c r="O18" i="1"/>
  <c r="AX19" i="1"/>
  <c r="AI19" i="1"/>
  <c r="AJ19" i="1"/>
  <c r="O19" i="1"/>
  <c r="R19" i="1"/>
  <c r="BU25" i="1"/>
  <c r="BV25" i="1"/>
  <c r="BZ25" i="1" s="1"/>
  <c r="CA25" i="1" s="1"/>
  <c r="AX30" i="1"/>
  <c r="R30" i="1"/>
  <c r="O30" i="1"/>
  <c r="AJ30" i="1"/>
  <c r="AI30" i="1"/>
  <c r="R23" i="1"/>
  <c r="AI17" i="1"/>
  <c r="BO19" i="1"/>
  <c r="BW19" i="1"/>
  <c r="AA21" i="1"/>
  <c r="W29" i="1"/>
  <c r="AA23" i="1"/>
  <c r="W25" i="1"/>
  <c r="X25" i="1" s="1"/>
  <c r="Y25" i="1" s="1"/>
  <c r="U25" i="1" s="1"/>
  <c r="S25" i="1" s="1"/>
  <c r="V25" i="1" s="1"/>
  <c r="AI26" i="1"/>
  <c r="DK18" i="1"/>
  <c r="BL18" i="1" s="1"/>
  <c r="BN18" i="1" s="1"/>
  <c r="BO21" i="1"/>
  <c r="DK22" i="1"/>
  <c r="BL22" i="1" s="1"/>
  <c r="BO22" i="1" s="1"/>
  <c r="W24" i="1"/>
  <c r="AJ26" i="1"/>
  <c r="DK28" i="1"/>
  <c r="BL28" i="1" s="1"/>
  <c r="BO28" i="1" s="1"/>
  <c r="AA31" i="1"/>
  <c r="DK32" i="1"/>
  <c r="BL32" i="1" s="1"/>
  <c r="BN32" i="1" s="1"/>
  <c r="BW18" i="1"/>
  <c r="W17" i="1"/>
  <c r="X17" i="1" s="1"/>
  <c r="Y17" i="1" s="1"/>
  <c r="U17" i="1" s="1"/>
  <c r="S17" i="1" s="1"/>
  <c r="V17" i="1" s="1"/>
  <c r="P17" i="1" s="1"/>
  <c r="Q17" i="1" s="1"/>
  <c r="O26" i="1"/>
  <c r="W30" i="1"/>
  <c r="W20" i="1"/>
  <c r="DK21" i="1"/>
  <c r="BL21" i="1" s="1"/>
  <c r="BN21" i="1" s="1"/>
  <c r="R26" i="1"/>
  <c r="X32" i="1"/>
  <c r="Y32" i="1" s="1"/>
  <c r="AF32" i="1" s="1"/>
  <c r="AE29" i="1"/>
  <c r="BW30" i="1"/>
  <c r="BV30" i="1"/>
  <c r="BZ30" i="1" s="1"/>
  <c r="CA30" i="1" s="1"/>
  <c r="BU30" i="1"/>
  <c r="AE18" i="1"/>
  <c r="BW17" i="1"/>
  <c r="BV17" i="1"/>
  <c r="BZ17" i="1" s="1"/>
  <c r="CA17" i="1" s="1"/>
  <c r="BU17" i="1"/>
  <c r="BW27" i="1"/>
  <c r="BV27" i="1"/>
  <c r="BZ27" i="1" s="1"/>
  <c r="CA27" i="1" s="1"/>
  <c r="BU27" i="1"/>
  <c r="BV20" i="1"/>
  <c r="BZ20" i="1" s="1"/>
  <c r="CA20" i="1" s="1"/>
  <c r="BW20" i="1"/>
  <c r="BU20" i="1"/>
  <c r="X18" i="1"/>
  <c r="Y18" i="1" s="1"/>
  <c r="AF18" i="1" s="1"/>
  <c r="AE21" i="1"/>
  <c r="BW22" i="1"/>
  <c r="BV22" i="1"/>
  <c r="BZ22" i="1" s="1"/>
  <c r="CA22" i="1" s="1"/>
  <c r="BU22" i="1"/>
  <c r="AE30" i="1"/>
  <c r="AE26" i="1"/>
  <c r="W31" i="1"/>
  <c r="DK31" i="1"/>
  <c r="BL31" i="1" s="1"/>
  <c r="BN31" i="1" s="1"/>
  <c r="X30" i="1"/>
  <c r="Y30" i="1" s="1"/>
  <c r="AF30" i="1" s="1"/>
  <c r="R20" i="1"/>
  <c r="AI21" i="1"/>
  <c r="R21" i="1"/>
  <c r="AX21" i="1"/>
  <c r="O21" i="1"/>
  <c r="BV21" i="1"/>
  <c r="BZ21" i="1" s="1"/>
  <c r="CA21" i="1" s="1"/>
  <c r="X22" i="1"/>
  <c r="Y22" i="1" s="1"/>
  <c r="U22" i="1" s="1"/>
  <c r="S22" i="1" s="1"/>
  <c r="V22" i="1" s="1"/>
  <c r="AJ24" i="1"/>
  <c r="AI24" i="1"/>
  <c r="R24" i="1"/>
  <c r="BU26" i="1"/>
  <c r="AE27" i="1"/>
  <c r="O27" i="1"/>
  <c r="AJ27" i="1"/>
  <c r="AI27" i="1"/>
  <c r="AA29" i="1"/>
  <c r="DK30" i="1"/>
  <c r="BL30" i="1" s="1"/>
  <c r="BN30" i="1" s="1"/>
  <c r="AJ32" i="1"/>
  <c r="AI32" i="1"/>
  <c r="R32" i="1"/>
  <c r="X24" i="1"/>
  <c r="Y24" i="1" s="1"/>
  <c r="U24" i="1" s="1"/>
  <c r="S24" i="1" s="1"/>
  <c r="V24" i="1" s="1"/>
  <c r="BO25" i="1"/>
  <c r="BW21" i="1"/>
  <c r="BW23" i="1"/>
  <c r="BV23" i="1"/>
  <c r="BZ23" i="1" s="1"/>
  <c r="CA23" i="1" s="1"/>
  <c r="BU23" i="1"/>
  <c r="BV26" i="1"/>
  <c r="BZ26" i="1" s="1"/>
  <c r="CA26" i="1" s="1"/>
  <c r="BN28" i="1"/>
  <c r="BW31" i="1"/>
  <c r="BV31" i="1"/>
  <c r="BZ31" i="1" s="1"/>
  <c r="CA31" i="1" s="1"/>
  <c r="BU31" i="1"/>
  <c r="AX32" i="1"/>
  <c r="X21" i="1"/>
  <c r="Y21" i="1" s="1"/>
  <c r="AF21" i="1" s="1"/>
  <c r="DK20" i="1"/>
  <c r="BL20" i="1" s="1"/>
  <c r="BO20" i="1" s="1"/>
  <c r="O24" i="1"/>
  <c r="W27" i="1"/>
  <c r="DK27" i="1"/>
  <c r="BL27" i="1" s="1"/>
  <c r="BN27" i="1" s="1"/>
  <c r="DK29" i="1"/>
  <c r="BL29" i="1" s="1"/>
  <c r="BN29" i="1" s="1"/>
  <c r="O32" i="1"/>
  <c r="BN19" i="1"/>
  <c r="U32" i="1"/>
  <c r="S32" i="1" s="1"/>
  <c r="V32" i="1" s="1"/>
  <c r="P32" i="1" s="1"/>
  <c r="Q32" i="1" s="1"/>
  <c r="O20" i="1"/>
  <c r="AJ20" i="1"/>
  <c r="AX17" i="1"/>
  <c r="U28" i="1"/>
  <c r="S28" i="1" s="1"/>
  <c r="V28" i="1" s="1"/>
  <c r="P28" i="1" s="1"/>
  <c r="Q28" i="1" s="1"/>
  <c r="BW32" i="1"/>
  <c r="BV32" i="1"/>
  <c r="BZ32" i="1" s="1"/>
  <c r="CA32" i="1" s="1"/>
  <c r="BU32" i="1"/>
  <c r="W23" i="1"/>
  <c r="DK23" i="1"/>
  <c r="BL23" i="1" s="1"/>
  <c r="BN23" i="1" s="1"/>
  <c r="AI29" i="1"/>
  <c r="R29" i="1"/>
  <c r="AX29" i="1"/>
  <c r="O29" i="1"/>
  <c r="X19" i="1"/>
  <c r="Y19" i="1" s="1"/>
  <c r="BW28" i="1"/>
  <c r="BV28" i="1"/>
  <c r="BZ28" i="1" s="1"/>
  <c r="CA28" i="1" s="1"/>
  <c r="BU28" i="1"/>
  <c r="BW24" i="1"/>
  <c r="BV24" i="1"/>
  <c r="BZ24" i="1" s="1"/>
  <c r="CA24" i="1" s="1"/>
  <c r="BU24" i="1"/>
  <c r="AI25" i="1"/>
  <c r="R25" i="1"/>
  <c r="AX25" i="1"/>
  <c r="O25" i="1"/>
  <c r="BU19" i="1"/>
  <c r="X20" i="1"/>
  <c r="Y20" i="1" s="1"/>
  <c r="O31" i="1"/>
  <c r="AJ31" i="1"/>
  <c r="AI31" i="1"/>
  <c r="AE22" i="1"/>
  <c r="DK17" i="1"/>
  <c r="BL17" i="1" s="1"/>
  <c r="BO17" i="1" s="1"/>
  <c r="AI18" i="1"/>
  <c r="R18" i="1"/>
  <c r="AE17" i="1"/>
  <c r="Z28" i="1"/>
  <c r="AD28" i="1" s="1"/>
  <c r="AG28" i="1"/>
  <c r="AH28" i="1" s="1"/>
  <c r="O17" i="1"/>
  <c r="AE23" i="1"/>
  <c r="O23" i="1"/>
  <c r="AJ23" i="1"/>
  <c r="AI23" i="1"/>
  <c r="AE24" i="1"/>
  <c r="BW25" i="1"/>
  <c r="X26" i="1"/>
  <c r="Y26" i="1" s="1"/>
  <c r="AJ28" i="1"/>
  <c r="AI28" i="1"/>
  <c r="R28" i="1"/>
  <c r="X29" i="1"/>
  <c r="Y29" i="1" s="1"/>
  <c r="U29" i="1" s="1"/>
  <c r="S29" i="1" s="1"/>
  <c r="V29" i="1" s="1"/>
  <c r="P29" i="1" s="1"/>
  <c r="Q29" i="1" s="1"/>
  <c r="AE32" i="1"/>
  <c r="BV18" i="1"/>
  <c r="BZ18" i="1" s="1"/>
  <c r="CA18" i="1" s="1"/>
  <c r="AI20" i="1"/>
  <c r="AJ21" i="1"/>
  <c r="AA25" i="1"/>
  <c r="DK26" i="1"/>
  <c r="BL26" i="1" s="1"/>
  <c r="BN26" i="1" s="1"/>
  <c r="AX28" i="1"/>
  <c r="AF29" i="1"/>
  <c r="O22" i="1"/>
  <c r="AG32" i="1" l="1"/>
  <c r="Z32" i="1"/>
  <c r="AD32" i="1" s="1"/>
  <c r="P25" i="1"/>
  <c r="Q25" i="1" s="1"/>
  <c r="P24" i="1"/>
  <c r="Q24" i="1" s="1"/>
  <c r="AH32" i="1"/>
  <c r="BO23" i="1"/>
  <c r="BO30" i="1"/>
  <c r="U30" i="1"/>
  <c r="S30" i="1" s="1"/>
  <c r="V30" i="1" s="1"/>
  <c r="P30" i="1" s="1"/>
  <c r="Q30" i="1" s="1"/>
  <c r="BN22" i="1"/>
  <c r="BO26" i="1"/>
  <c r="AF22" i="1"/>
  <c r="BN17" i="1"/>
  <c r="BO32" i="1"/>
  <c r="BO27" i="1"/>
  <c r="BO18" i="1"/>
  <c r="AG19" i="1"/>
  <c r="Z19" i="1"/>
  <c r="AD19" i="1" s="1"/>
  <c r="X31" i="1"/>
  <c r="Y31" i="1" s="1"/>
  <c r="AG26" i="1"/>
  <c r="Z26" i="1"/>
  <c r="AD26" i="1" s="1"/>
  <c r="AG17" i="1"/>
  <c r="AF17" i="1"/>
  <c r="Z17" i="1"/>
  <c r="AD17" i="1" s="1"/>
  <c r="Z18" i="1"/>
  <c r="AD18" i="1" s="1"/>
  <c r="AG18" i="1"/>
  <c r="AH18" i="1" s="1"/>
  <c r="P22" i="1"/>
  <c r="Q22" i="1" s="1"/>
  <c r="BO29" i="1"/>
  <c r="AG21" i="1"/>
  <c r="AH21" i="1" s="1"/>
  <c r="Z21" i="1"/>
  <c r="AD21" i="1" s="1"/>
  <c r="Z25" i="1"/>
  <c r="AD25" i="1" s="1"/>
  <c r="AG25" i="1"/>
  <c r="U26" i="1"/>
  <c r="S26" i="1" s="1"/>
  <c r="V26" i="1" s="1"/>
  <c r="P26" i="1" s="1"/>
  <c r="Q26" i="1" s="1"/>
  <c r="BN20" i="1"/>
  <c r="Z29" i="1"/>
  <c r="AD29" i="1" s="1"/>
  <c r="AG29" i="1"/>
  <c r="AH29" i="1" s="1"/>
  <c r="Z24" i="1"/>
  <c r="AD24" i="1" s="1"/>
  <c r="AG24" i="1"/>
  <c r="AF24" i="1"/>
  <c r="U19" i="1"/>
  <c r="S19" i="1" s="1"/>
  <c r="V19" i="1" s="1"/>
  <c r="P19" i="1" s="1"/>
  <c r="Q19" i="1" s="1"/>
  <c r="AF19" i="1"/>
  <c r="BO31" i="1"/>
  <c r="X27" i="1"/>
  <c r="Y27" i="1" s="1"/>
  <c r="AF25" i="1"/>
  <c r="AG20" i="1"/>
  <c r="AH20" i="1" s="1"/>
  <c r="U20" i="1"/>
  <c r="S20" i="1" s="1"/>
  <c r="V20" i="1" s="1"/>
  <c r="P20" i="1" s="1"/>
  <c r="Q20" i="1" s="1"/>
  <c r="AF20" i="1"/>
  <c r="Z20" i="1"/>
  <c r="AD20" i="1" s="1"/>
  <c r="AF26" i="1"/>
  <c r="X23" i="1"/>
  <c r="Y23" i="1" s="1"/>
  <c r="AG22" i="1"/>
  <c r="Z22" i="1"/>
  <c r="AD22" i="1" s="1"/>
  <c r="AG30" i="1"/>
  <c r="AH30" i="1" s="1"/>
  <c r="Z30" i="1"/>
  <c r="AD30" i="1" s="1"/>
  <c r="U21" i="1"/>
  <c r="S21" i="1" s="1"/>
  <c r="V21" i="1" s="1"/>
  <c r="P21" i="1" s="1"/>
  <c r="Q21" i="1" s="1"/>
  <c r="U18" i="1"/>
  <c r="S18" i="1" s="1"/>
  <c r="V18" i="1" s="1"/>
  <c r="P18" i="1" s="1"/>
  <c r="Q18" i="1" s="1"/>
  <c r="AH26" i="1" l="1"/>
  <c r="AH22" i="1"/>
  <c r="AH17" i="1"/>
  <c r="Z23" i="1"/>
  <c r="AD23" i="1" s="1"/>
  <c r="AG23" i="1"/>
  <c r="AF23" i="1"/>
  <c r="U23" i="1"/>
  <c r="S23" i="1" s="1"/>
  <c r="V23" i="1" s="1"/>
  <c r="P23" i="1" s="1"/>
  <c r="Q23" i="1" s="1"/>
  <c r="AG27" i="1"/>
  <c r="AF27" i="1"/>
  <c r="Z27" i="1"/>
  <c r="AD27" i="1" s="1"/>
  <c r="U27" i="1"/>
  <c r="S27" i="1" s="1"/>
  <c r="V27" i="1" s="1"/>
  <c r="P27" i="1" s="1"/>
  <c r="Q27" i="1" s="1"/>
  <c r="AG31" i="1"/>
  <c r="Z31" i="1"/>
  <c r="AD31" i="1" s="1"/>
  <c r="AF31" i="1"/>
  <c r="U31" i="1"/>
  <c r="S31" i="1" s="1"/>
  <c r="V31" i="1" s="1"/>
  <c r="P31" i="1" s="1"/>
  <c r="Q31" i="1" s="1"/>
  <c r="AH24" i="1"/>
  <c r="AH25" i="1"/>
  <c r="AH19" i="1"/>
  <c r="AH27" i="1" l="1"/>
  <c r="AH23" i="1"/>
  <c r="AH31" i="1"/>
</calcChain>
</file>

<file path=xl/sharedStrings.xml><?xml version="1.0" encoding="utf-8"?>
<sst xmlns="http://schemas.openxmlformats.org/spreadsheetml/2006/main" count="1131" uniqueCount="511">
  <si>
    <t>File opened</t>
  </si>
  <si>
    <t>2023-06-13 07:56:01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</si>
  <si>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</si>
  <si>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</si>
  <si>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</si>
  <si>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</si>
  <si>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</si>
  <si>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</si>
  <si>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</si>
  <si>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</si>
  <si>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</si>
  <si>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</si>
  <si>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</si>
  <si>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{"co2bzero": "0.959397", "h2oaspanconc2": "0", "co2aspan2a": "0.327778", "h2obspanconc1": "12.52", "ssa_ref": "36474.5", "co2bspanconc1": "2490", "h2oaspan1": "1.00419", "h2obspan2b": "0.0697624", "h2obspan2": "0", "tbzero": "-0.0150089", "h2oaspanconc1": "12.52", "tazero": "-0.0478325", "co2aspanconc2": "309.1", "co2bspan2a": "0.327161", "chamberpressurezero": "2.56232", "h2oazero": "1.00658", "flowmeterzero": "0.995701", "co2aspanconc1": "2490", "h2oaspan2": "0", "flowbzero": "0.30834", "co2aspan2b": "0.325324", "h2obspan1": "1.00227", "co2bspan1": "1.00258", "co2bspan2": "-0.0307545", "h2obzero": "1.00009", "co2aspan1": "1.0024", "flowazero": "0.31134", "ssb_ref": "38434", "h2oaspan2a": "0.0693836", "co2bspanconc2": "309.1", "co2bspan2b": "0.324713", "co2aspan2": "-0.030163", "co2azero": "0.992736", "oxygen": "21", "h2obspan2a": "0.0696041", "h2oaspan2b": "0.0696742", "h2obspanconc2": "0"}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</si>
  <si>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</si>
  <si>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</si>
  <si>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</si>
  <si>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</si>
  <si>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</si>
  <si>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</si>
  <si>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</si>
  <si>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</si>
  <si>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</si>
  <si>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</si>
  <si>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</si>
  <si>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</si>
  <si>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</si>
  <si>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07:56:01</t>
  </si>
  <si>
    <t>Stability Definition:	F (FlrLS): Slp&lt;1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</si>
  <si>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</si>
  <si>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</si>
  <si>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</si>
  <si>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</si>
  <si>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</si>
  <si>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</si>
  <si>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</si>
  <si>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</si>
  <si>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</si>
  <si>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</si>
  <si>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</si>
  <si>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</si>
  <si>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</si>
  <si>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</si>
  <si>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</si>
  <si>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</si>
  <si>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</si>
  <si>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</si>
  <si>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</si>
  <si>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</si>
  <si>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</si>
  <si>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</si>
  <si>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</si>
  <si>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</si>
  <si>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</si>
  <si>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</si>
  <si>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</si>
  <si>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</si>
  <si>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</si>
  <si>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</si>
  <si>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</si>
  <si>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</si>
  <si>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</si>
  <si>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</si>
  <si>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</si>
  <si>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</si>
  <si>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</si>
  <si>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</si>
  <si>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</si>
  <si>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</si>
  <si>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</si>
  <si>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</si>
  <si>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</si>
  <si>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</si>
  <si>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</si>
  <si>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</si>
  <si>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</si>
  <si>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</si>
  <si>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</si>
  <si>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</si>
  <si>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</si>
  <si>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</si>
  <si>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5.11195 92.1272 377.451 609.565 849.934 1033.51 1227.58 1344.3</t>
  </si>
  <si>
    <t>Fs_true</t>
  </si>
  <si>
    <t>-0.648062 102.306 406.731 601.57 806.163 1000.99 1207.75 1400.72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</si>
  <si>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</si>
  <si>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</si>
  <si>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</si>
  <si>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</si>
  <si>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</si>
  <si>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</si>
  <si>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</si>
  <si>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</si>
  <si>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</si>
  <si>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</si>
  <si>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</si>
  <si>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</si>
  <si>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</si>
  <si>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</si>
  <si>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</si>
  <si>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</si>
  <si>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</si>
  <si>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</si>
  <si>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</si>
  <si>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</si>
  <si>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</si>
  <si>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</si>
  <si>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</si>
  <si>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</si>
  <si>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</si>
  <si>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</si>
  <si>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</si>
  <si>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</si>
  <si>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</si>
  <si>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</si>
  <si>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</si>
  <si>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</si>
  <si>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</si>
  <si>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</si>
  <si>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</si>
  <si>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</si>
  <si>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</si>
  <si>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</si>
  <si>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</si>
  <si>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</si>
  <si>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</si>
  <si>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</si>
  <si>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</si>
  <si>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</si>
  <si>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</si>
  <si>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</si>
  <si>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</si>
  <si>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</si>
  <si>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</si>
  <si>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</si>
  <si>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</si>
  <si>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</si>
  <si>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</si>
  <si>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</si>
  <si>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</si>
  <si>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</si>
  <si>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</si>
  <si>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</si>
  <si>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</si>
  <si>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</si>
  <si>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</si>
  <si>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</si>
  <si>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</si>
  <si>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</si>
  <si>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</si>
  <si>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</si>
  <si>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</si>
  <si>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</si>
  <si>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</si>
  <si>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</si>
  <si>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</si>
  <si>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</si>
  <si>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</si>
  <si>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</si>
  <si>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</si>
  <si>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</si>
  <si>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</si>
  <si>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</si>
  <si>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</si>
  <si>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</si>
  <si>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</si>
  <si>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</si>
  <si>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</si>
  <si>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</si>
  <si>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</si>
  <si>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</si>
  <si>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</si>
  <si>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</si>
  <si>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</si>
  <si>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</si>
  <si>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</si>
  <si>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</si>
  <si>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</si>
  <si>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</si>
  <si>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</si>
  <si>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</si>
  <si>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</si>
  <si>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</si>
  <si>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</si>
  <si>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</si>
  <si>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</si>
  <si>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</si>
  <si>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</si>
  <si>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</si>
  <si>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</si>
  <si>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</si>
  <si>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</si>
  <si>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</si>
  <si>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</si>
  <si>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</si>
  <si>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</si>
  <si>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</si>
  <si>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</si>
  <si>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</si>
  <si>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</si>
  <si>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</si>
  <si>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</si>
  <si>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</si>
  <si>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</si>
  <si>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</si>
  <si>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</si>
  <si>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</si>
  <si>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</si>
  <si>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</si>
  <si>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</si>
  <si>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</si>
  <si>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</si>
  <si>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</si>
  <si>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</si>
  <si>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</si>
  <si>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</si>
  <si>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</si>
  <si>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</si>
  <si>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</si>
  <si>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</si>
  <si>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</si>
  <si>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</si>
  <si>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</si>
  <si>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</si>
  <si>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</si>
  <si>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</si>
  <si>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</si>
  <si>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</si>
  <si>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</si>
  <si>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</si>
  <si>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</si>
  <si>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</si>
  <si>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</si>
  <si>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</si>
  <si>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</si>
  <si>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</si>
  <si>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</si>
  <si>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</si>
  <si>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</si>
  <si>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</si>
  <si>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</si>
  <si>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</si>
  <si>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</si>
  <si>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</si>
  <si>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</si>
  <si>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</si>
  <si>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</si>
  <si>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</si>
  <si>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</si>
  <si>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</si>
  <si>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</si>
  <si>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</si>
  <si>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</si>
  <si>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</si>
  <si>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</si>
  <si>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</si>
  <si>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</si>
  <si>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</si>
  <si>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</si>
  <si>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</si>
  <si>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</si>
  <si>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</si>
  <si>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</si>
  <si>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</si>
  <si>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</si>
  <si>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</si>
  <si>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</si>
  <si>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</si>
  <si>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</si>
  <si>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</si>
  <si>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</si>
  <si>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</si>
  <si>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</si>
  <si>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</si>
  <si>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</si>
  <si>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</si>
  <si>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</si>
  <si>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</si>
  <si>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</si>
  <si>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</si>
  <si>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</si>
  <si>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</si>
  <si>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</si>
  <si>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</si>
  <si>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</si>
  <si>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</si>
  <si>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</si>
  <si>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</si>
  <si>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</si>
  <si>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</si>
  <si>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</si>
  <si>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</si>
  <si>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</si>
  <si>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</si>
  <si>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</si>
  <si>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</si>
  <si>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</si>
  <si>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</si>
  <si>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</si>
  <si>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</si>
  <si>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</si>
  <si>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</si>
  <si>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</si>
  <si>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</si>
  <si>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</si>
  <si>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</si>
  <si>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</si>
  <si>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</si>
  <si>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</si>
  <si>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</si>
  <si>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</si>
  <si>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</si>
  <si>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</si>
  <si>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</si>
  <si>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</si>
  <si>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</si>
  <si>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</si>
  <si>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</si>
  <si>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</si>
  <si>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</si>
  <si>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</si>
  <si>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</si>
  <si>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</si>
  <si>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</si>
  <si>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</si>
  <si>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</si>
  <si>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</si>
  <si>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</si>
  <si>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</si>
  <si>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</si>
  <si>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</si>
  <si>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</si>
  <si>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</si>
  <si>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</si>
  <si>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</si>
  <si>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</si>
  <si>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</si>
  <si>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</si>
  <si>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</si>
  <si>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</si>
  <si>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</si>
  <si>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</si>
  <si>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</si>
  <si>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</si>
  <si>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</si>
  <si>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</si>
  <si>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</si>
  <si>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</si>
  <si>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</si>
  <si>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</si>
  <si>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</si>
  <si>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</si>
  <si>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</si>
  <si>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</si>
  <si>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</si>
  <si>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</si>
  <si>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</si>
  <si>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</si>
  <si>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</si>
  <si>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</si>
  <si>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</si>
  <si>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</si>
  <si>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</si>
  <si>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</si>
  <si>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</si>
  <si>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</si>
  <si>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</si>
  <si>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</si>
  <si>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</si>
  <si>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</si>
  <si>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</si>
  <si>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</si>
  <si>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</si>
  <si>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</si>
  <si>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</si>
  <si>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</si>
  <si>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</si>
  <si>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</si>
  <si>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</si>
  <si>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</si>
  <si>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</si>
  <si>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</si>
  <si>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</si>
  <si>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</si>
  <si>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</si>
  <si>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</si>
  <si>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</si>
  <si>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</si>
  <si>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</si>
  <si>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</si>
  <si>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</si>
  <si>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</si>
  <si>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</si>
  <si>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</si>
  <si>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</si>
  <si>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</si>
  <si>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</si>
  <si>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</si>
  <si>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</si>
  <si>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</si>
  <si>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</si>
  <si>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</si>
  <si>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</si>
  <si>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</si>
  <si>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</si>
  <si>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</si>
  <si>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</si>
  <si>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</si>
  <si>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</si>
  <si>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</si>
  <si>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</si>
  <si>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</si>
  <si>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</si>
  <si>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</si>
  <si>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</si>
  <si>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</si>
  <si>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</si>
  <si>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</si>
  <si>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</si>
  <si>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</si>
  <si>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</si>
  <si>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</si>
  <si>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</si>
  <si>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</si>
  <si>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</si>
  <si>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</si>
  <si>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</si>
  <si>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</si>
  <si>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</si>
  <si>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</si>
  <si>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</si>
  <si>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</si>
  <si>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</si>
  <si>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</si>
  <si>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</si>
  <si>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</si>
  <si>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</si>
  <si>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20230613 08:50:10</t>
  </si>
  <si>
    <t>08:50:10</t>
  </si>
  <si>
    <t>Intact</t>
  </si>
  <si>
    <t>RECT-157-20230531-15_53_52</t>
  </si>
  <si>
    <t>MPF-277-20230613-08_50_12</t>
  </si>
  <si>
    <t>-</t>
  </si>
  <si>
    <t>1: Needles</t>
  </si>
  <si>
    <t>08:50:29</t>
  </si>
  <si>
    <t>3/3</t>
  </si>
  <si>
    <t>11111111</t>
  </si>
  <si>
    <t>oooooooo</t>
  </si>
  <si>
    <t>on</t>
  </si>
  <si>
    <t>20230613 09:13:25</t>
  </si>
  <si>
    <t>09:13:25</t>
  </si>
  <si>
    <t>Excised</t>
  </si>
  <si>
    <t>MPF-278-20230613-09_13_27</t>
  </si>
  <si>
    <t>09:13:46</t>
  </si>
  <si>
    <t>2/3</t>
  </si>
  <si>
    <t>20230613 09:49:57</t>
  </si>
  <si>
    <t>09:49:57</t>
  </si>
  <si>
    <t>MPF-279-20230613-09_49_59</t>
  </si>
  <si>
    <t>09:50:18</t>
  </si>
  <si>
    <t>20230613 10:11:39</t>
  </si>
  <si>
    <t>10:11:39</t>
  </si>
  <si>
    <t>MPF-280-20230613-10_11_41</t>
  </si>
  <si>
    <t>10:12:00</t>
  </si>
  <si>
    <t>1/3</t>
  </si>
  <si>
    <t>20230613 10:50:33</t>
  </si>
  <si>
    <t>10:50:33</t>
  </si>
  <si>
    <t>MPF-282-20230613-10_50_36</t>
  </si>
  <si>
    <t>10:50:54</t>
  </si>
  <si>
    <t>20230613 11:11:49</t>
  </si>
  <si>
    <t>11:11:49</t>
  </si>
  <si>
    <t>MPF-283-20230613-11_11_52</t>
  </si>
  <si>
    <t>11:12:31</t>
  </si>
  <si>
    <t>20230613 11:50:42</t>
  </si>
  <si>
    <t>11:50:42</t>
  </si>
  <si>
    <t>MPF-284-20230613-11_50_44</t>
  </si>
  <si>
    <t>11:51:02</t>
  </si>
  <si>
    <t>20230613 12:13:10</t>
  </si>
  <si>
    <t>12:13:10</t>
  </si>
  <si>
    <t>MPF-285-20230613-12_13_13</t>
  </si>
  <si>
    <t>12:13:32</t>
  </si>
  <si>
    <t>20230613 12:50:40</t>
  </si>
  <si>
    <t>12:50:40</t>
  </si>
  <si>
    <t>MPF-286-20230613-12_50_43</t>
  </si>
  <si>
    <t>12:51:03</t>
  </si>
  <si>
    <t>20230613 13:15:19</t>
  </si>
  <si>
    <t>13:15:19</t>
  </si>
  <si>
    <t>MPF-287-20230613-13_15_22</t>
  </si>
  <si>
    <t>13:15:38</t>
  </si>
  <si>
    <t>20230613 13:50:50</t>
  </si>
  <si>
    <t>13:50:50</t>
  </si>
  <si>
    <t>MPF-288-20230613-13_50_53</t>
  </si>
  <si>
    <t>13:51:10</t>
  </si>
  <si>
    <t>20230613 14:13:04</t>
  </si>
  <si>
    <t>14:13:04</t>
  </si>
  <si>
    <t>MPF-289-20230613-14_13_08</t>
  </si>
  <si>
    <t>14:13:25</t>
  </si>
  <si>
    <t>20230613 14:50:09</t>
  </si>
  <si>
    <t>14:50:09</t>
  </si>
  <si>
    <t>MPF-290-20230613-14_50_13</t>
  </si>
  <si>
    <t>14:50:33</t>
  </si>
  <si>
    <t>20230613 15:13:09</t>
  </si>
  <si>
    <t>15:13:09</t>
  </si>
  <si>
    <t>MPF-291-20230613-15_13_13</t>
  </si>
  <si>
    <t>15:13:48</t>
  </si>
  <si>
    <t>20230613 15:51:19</t>
  </si>
  <si>
    <t>15:51:19</t>
  </si>
  <si>
    <t>MPF-292-20230613-15_51_23</t>
  </si>
  <si>
    <t>15:51:39</t>
  </si>
  <si>
    <t>20230613 16:13:55</t>
  </si>
  <si>
    <t>16:13:55</t>
  </si>
  <si>
    <t>MPF-293-20230613-16_13_59</t>
  </si>
  <si>
    <t>16:14:21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</si>
</sst>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33"/>
  <sheetViews>
    <sheetView tabSelected="1" workbookViewId="0">
      <selection activeCell="DN33" sqref="DN33"/>
    </sheetView>
  </sheetViews>
  <sheetFormatPr baseColWidth="10" defaultColWidth="8.83203125" defaultRowHeight="15" x14ac:dyDescent="0.2"/>
  <cols>
    <col min="2" max="2" width="11.1640625" bestFit="1" customWidth="1"/>
  </cols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0</v>
      </c>
      <c r="D7">
        <v>0</v>
      </c>
      <c r="E7">
        <v>1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433</v>
      </c>
      <c r="IC16" t="s">
        <v>433</v>
      </c>
      <c r="ID16" t="s">
        <v>434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1686671410</v>
      </c>
      <c r="C17">
        <v>0</v>
      </c>
      <c r="D17" t="s">
        <v>436</v>
      </c>
      <c r="E17" t="s">
        <v>437</v>
      </c>
      <c r="F17">
        <v>30</v>
      </c>
      <c r="G17" s="2">
        <v>19.600000000000001</v>
      </c>
      <c r="H17" t="s">
        <v>438</v>
      </c>
      <c r="I17" s="2">
        <v>110</v>
      </c>
      <c r="J17" s="2">
        <v>39</v>
      </c>
      <c r="K17">
        <v>1686671401.5</v>
      </c>
      <c r="L17">
        <f t="shared" ref="L17:L32" si="0">(M17)/1000</f>
        <v>3.5913861510227456E-4</v>
      </c>
      <c r="M17">
        <f t="shared" ref="M17:M32" si="1">IF(DR17, AP17, AJ17)</f>
        <v>0.35913861510227457</v>
      </c>
      <c r="N17">
        <f t="shared" ref="N17:N32" si="2">IF(DR17, AK17, AI17)</f>
        <v>3.580617949949894</v>
      </c>
      <c r="O17">
        <f t="shared" ref="O17:O32" si="3">DT17 - IF(AW17&gt;1, N17*DN17*100/(AY17*EH17), 0)</f>
        <v>398.7371875</v>
      </c>
      <c r="P17">
        <f t="shared" ref="P17:P32" si="4">((V17-L17/2)*O17-N17)/(V17+L17/2)</f>
        <v>96.876879092371624</v>
      </c>
      <c r="Q17">
        <f t="shared" ref="Q17:Q32" si="5">P17*(EA17+EB17)/1000</f>
        <v>9.7470838376701998</v>
      </c>
      <c r="R17">
        <f t="shared" ref="R17:R32" si="6">(DT17 - IF(AW17&gt;1, N17*DN17*100/(AY17*EH17), 0))*(EA17+EB17)/1000</f>
        <v>40.118187457850901</v>
      </c>
      <c r="S17">
        <f t="shared" ref="S17:S32" si="7">2/((1/U17-1/T17)+SIGN(U17)*SQRT((1/U17-1/T17)*(1/U17-1/T17) + 4*DO17/((DO17+1)*(DO17+1))*(2*1/U17*1/T17-1/T17*1/T17)))</f>
        <v>1.9510826269964126E-2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</v>
      </c>
      <c r="U17">
        <f t="shared" ref="U17:U32" si="9">L17*(1000-(1000*0.61365*EXP(17.502*Y17/(240.97+Y17))/(EA17+EB17)+DV17)/2)/(1000*0.61365*EXP(17.502*Y17/(240.97+Y17))/(EA17+EB17)-DV17)</f>
        <v>1.9440605352822417E-2</v>
      </c>
      <c r="V17">
        <f t="shared" ref="V17:V32" si="10">1/((DO17+1)/(S17/1.6)+1/(T17/1.37)) + DO17/((DO17+1)/(S17/1.6) + DO17/(T17/1.37))</f>
        <v>1.2156666254196914E-2</v>
      </c>
      <c r="W17">
        <f t="shared" ref="W17:W32" si="11">(DJ17*DM17)</f>
        <v>161.90325049958275</v>
      </c>
      <c r="X17">
        <f t="shared" ref="X17:X32" si="12">(EC17+(W17+2*0.95*0.0000000567*(((EC17+$B$7)+273)^4-(EC17+273)^4)-44100*L17)/(1.84*29.3*T17+8*0.95*0.0000000567*(EC17+273)^3))</f>
        <v>26.417298709901509</v>
      </c>
      <c r="Y17">
        <f t="shared" ref="Y17:Y32" si="13">($C$7*ED17+$D$7*EE17+$E$7*X17)</f>
        <v>26.417298709901509</v>
      </c>
      <c r="Z17">
        <f t="shared" ref="Z17:Z32" si="14">0.61365*EXP(17.502*Y17/(240.97+Y17))</f>
        <v>3.4584827447915085</v>
      </c>
      <c r="AA17">
        <f t="shared" ref="AA17:AA32" si="15">(AB17/AC17*100)</f>
        <v>50.057323421845567</v>
      </c>
      <c r="AB17">
        <f t="shared" ref="AB17:AB32" si="16">DV17*(EA17+EB17)/1000</f>
        <v>1.6469510464851744</v>
      </c>
      <c r="AC17">
        <f t="shared" ref="AC17:AC32" si="17">0.61365*EXP(17.502*EC17/(240.97+EC17))</f>
        <v>3.29013006270013</v>
      </c>
      <c r="AD17">
        <f t="shared" ref="AD17:AD32" si="18">(Z17-DV17*(EA17+EB17)/1000)</f>
        <v>1.8115316983063341</v>
      </c>
      <c r="AE17">
        <f t="shared" ref="AE17:AE32" si="19">(-L17*44100)</f>
        <v>-15.838012926010308</v>
      </c>
      <c r="AF17">
        <f t="shared" ref="AF17:AF32" si="20">2*29.3*T17*0.92*(EC17-Y17)</f>
        <v>-136.39277099463052</v>
      </c>
      <c r="AG17">
        <f t="shared" ref="AG17:AG32" si="21">2*0.95*0.0000000567*(((EC17+$B$7)+273)^4-(Y17+273)^4)</f>
        <v>-9.7135227780908941</v>
      </c>
      <c r="AH17">
        <f t="shared" ref="AH17:AH32" si="22">W17+AG17+AE17+AF17</f>
        <v>-4.1056199148982842E-2</v>
      </c>
      <c r="AI17">
        <f t="shared" ref="AI17:AI32" si="23">DZ17*AW17*(DU17-DT17*(1000-AW17*DW17)/(1000-AW17*DV17))/(100*DN17)</f>
        <v>4.5371076292598902</v>
      </c>
      <c r="AJ17">
        <f t="shared" ref="AJ17:AJ32" si="24">1000*DZ17*AW17*(DV17-DW17)/(100*DN17*(1000-AW17*DV17))</f>
        <v>0.41443934511725949</v>
      </c>
      <c r="AK17">
        <f t="shared" ref="AK17:AK32" si="25">(AL17 - AM17 - EA17*1000/(8.314*(EC17+273.15)) * AO17/DZ17 * AN17) * DZ17/(100*DN17) * (1000 - DW17)/1000</f>
        <v>3.580617949949894</v>
      </c>
      <c r="AL17">
        <v>406.549265701043</v>
      </c>
      <c r="AM17">
        <v>405.67694545454498</v>
      </c>
      <c r="AN17">
        <v>-2.2473812862749801E-2</v>
      </c>
      <c r="AO17">
        <v>67.014106521863894</v>
      </c>
      <c r="AP17">
        <f t="shared" ref="AP17:AP32" si="26">(AR17 - AQ17 + EA17*1000/(8.314*(EC17+273.15)) * AT17/DZ17 * AS17) * DZ17/(100*DN17) * 1000/(1000 - AR17)</f>
        <v>0.35913861510227457</v>
      </c>
      <c r="AQ17">
        <v>16.2585031342857</v>
      </c>
      <c r="AR17">
        <v>16.354995151515102</v>
      </c>
      <c r="AS17">
        <v>2.20112128307622E-7</v>
      </c>
      <c r="AT17">
        <v>77.459999999999994</v>
      </c>
      <c r="AU17">
        <v>13</v>
      </c>
      <c r="AV17">
        <v>3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53364.112836071028</v>
      </c>
      <c r="AZ17" t="s">
        <v>439</v>
      </c>
      <c r="BA17">
        <v>10043.6</v>
      </c>
      <c r="BB17">
        <v>206.31078664343801</v>
      </c>
      <c r="BC17">
        <v>1032.93</v>
      </c>
      <c r="BD17">
        <f t="shared" ref="BD17:BD32" si="30">1-BB17/BC17</f>
        <v>0.80026643950370502</v>
      </c>
      <c r="BE17">
        <v>-1.3256428239459399</v>
      </c>
      <c r="BF17" t="s">
        <v>440</v>
      </c>
      <c r="BG17">
        <v>10087.6</v>
      </c>
      <c r="BH17">
        <v>160.45865384615399</v>
      </c>
      <c r="BI17">
        <v>202.72721723388199</v>
      </c>
      <c r="BJ17">
        <f t="shared" ref="BJ17:BJ32" si="31">1-BH17/BI17</f>
        <v>0.20849969710265237</v>
      </c>
      <c r="BK17">
        <v>0.5</v>
      </c>
      <c r="BL17">
        <f t="shared" ref="BL17:BL32" si="32">DK17</f>
        <v>841.18785624330712</v>
      </c>
      <c r="BM17">
        <f t="shared" ref="BM17:BM32" si="33">N17</f>
        <v>3.580617949949894</v>
      </c>
      <c r="BN17">
        <f t="shared" ref="BN17:BN32" si="34">BJ17*BK17*BL17</f>
        <v>87.693706616579504</v>
      </c>
      <c r="BO17">
        <f t="shared" ref="BO17:BO32" si="35">(BM17-BE17)/BL17</f>
        <v>5.832538757521882E-3</v>
      </c>
      <c r="BP17">
        <f t="shared" ref="BP17:BP32" si="36">(BC17-BI17)/BI17</f>
        <v>4.095171798310294</v>
      </c>
      <c r="BQ17">
        <f t="shared" ref="BQ17:BQ32" si="37">BB17/(BD17+BB17/BI17)</f>
        <v>113.48582377952364</v>
      </c>
      <c r="BR17" t="s">
        <v>441</v>
      </c>
      <c r="BS17">
        <v>0</v>
      </c>
      <c r="BT17">
        <f t="shared" ref="BT17:BT32" si="38">IF(BS17&lt;&gt;0, BS17, BQ17)</f>
        <v>113.48582377952364</v>
      </c>
      <c r="BU17">
        <f t="shared" ref="BU17:BU32" si="39">1-BT17/BI17</f>
        <v>0.44020430345769745</v>
      </c>
      <c r="BV17">
        <f t="shared" ref="BV17:BV32" si="40">(BI17-BH17)/(BI17-BT17)</f>
        <v>0.47364302317114587</v>
      </c>
      <c r="BW17">
        <f t="shared" ref="BW17:BW32" si="41">(BC17-BI17)/(BC17-BT17)</f>
        <v>0.90293984587384146</v>
      </c>
      <c r="BX17">
        <f t="shared" ref="BX17:BX32" si="42">(BI17-BH17)/(BI17-BB17)</f>
        <v>-11.795101072973157</v>
      </c>
      <c r="BY17">
        <f t="shared" ref="BY17:BY32" si="43">(BC17-BI17)/(BC17-BB17)</f>
        <v>1.0043352118504536</v>
      </c>
      <c r="BZ17">
        <f t="shared" ref="BZ17:BZ32" si="44">(BV17*BT17/BH17)</f>
        <v>0.33498828123996421</v>
      </c>
      <c r="CA17">
        <f t="shared" ref="CA17:CA32" si="45">(1-BZ17)</f>
        <v>0.66501171876003573</v>
      </c>
      <c r="CB17">
        <v>277</v>
      </c>
      <c r="CC17">
        <v>290</v>
      </c>
      <c r="CD17">
        <v>194.74</v>
      </c>
      <c r="CE17">
        <v>95</v>
      </c>
      <c r="CF17">
        <v>10087.6</v>
      </c>
      <c r="CG17">
        <v>194.17</v>
      </c>
      <c r="CH17">
        <v>0.56999999999999995</v>
      </c>
      <c r="CI17">
        <v>300</v>
      </c>
      <c r="CJ17">
        <v>24.1</v>
      </c>
      <c r="CK17">
        <v>202.72721723388199</v>
      </c>
      <c r="CL17">
        <v>1.2863229082340699</v>
      </c>
      <c r="CM17">
        <v>-8.6308231763123207</v>
      </c>
      <c r="CN17">
        <v>1.1395850611323499</v>
      </c>
      <c r="CO17">
        <v>0.67197842097115901</v>
      </c>
      <c r="CP17">
        <v>-7.51984560622915E-3</v>
      </c>
      <c r="CQ17">
        <v>290</v>
      </c>
      <c r="CR17">
        <v>194.01</v>
      </c>
      <c r="CS17">
        <v>865</v>
      </c>
      <c r="CT17">
        <v>10048.6</v>
      </c>
      <c r="CU17">
        <v>194.14</v>
      </c>
      <c r="CV17">
        <v>-0.13</v>
      </c>
      <c r="DJ17">
        <f t="shared" ref="DJ17:DJ32" si="46">$B$11*EI17+$C$11*EJ17+$F$11*EU17*(1-EX17)</f>
        <v>999.99268749999999</v>
      </c>
      <c r="DK17">
        <f t="shared" ref="DK17:DK32" si="47">DJ17*DL17</f>
        <v>841.18785624330712</v>
      </c>
      <c r="DL17">
        <f t="shared" ref="DL17:DL32" si="48">($B$11*$D$9+$C$11*$D$9+$F$11*((FH17+EZ17)/MAX(FH17+EZ17+FI17, 0.1)*$I$9+FI17/MAX(FH17+EZ17+FI17, 0.1)*$J$9))/($B$11+$C$11+$F$11)</f>
        <v>0.8411940074744868</v>
      </c>
      <c r="DM17">
        <f t="shared" ref="DM17:DM32" si="49">($B$11*$K$9+$C$11*$K$9+$F$11*((FH17+EZ17)/MAX(FH17+EZ17+FI17, 0.1)*$P$9+FI17/MAX(FH17+EZ17+FI17, 0.1)*$Q$9))/($B$11+$C$11+$F$11)</f>
        <v>0.1619044344257595</v>
      </c>
      <c r="DN17">
        <v>1.3660000000000001</v>
      </c>
      <c r="DO17">
        <v>0.5</v>
      </c>
      <c r="DP17" t="s">
        <v>442</v>
      </c>
      <c r="DQ17">
        <v>2</v>
      </c>
      <c r="DR17" t="b">
        <v>1</v>
      </c>
      <c r="DS17">
        <v>1686671401.5</v>
      </c>
      <c r="DT17">
        <v>398.7371875</v>
      </c>
      <c r="DU17">
        <v>400.02162499999997</v>
      </c>
      <c r="DV17">
        <v>16.369150000000001</v>
      </c>
      <c r="DW17">
        <v>16.2578</v>
      </c>
      <c r="DX17">
        <v>399.00318750000002</v>
      </c>
      <c r="DY17">
        <v>16.21715</v>
      </c>
      <c r="DZ17">
        <v>500.09625</v>
      </c>
      <c r="EA17">
        <v>100.5130625</v>
      </c>
      <c r="EB17">
        <v>0.10004486875</v>
      </c>
      <c r="EC17">
        <v>25.57399375</v>
      </c>
      <c r="ED17">
        <v>25.507268750000001</v>
      </c>
      <c r="EE17">
        <v>999.9</v>
      </c>
      <c r="EF17">
        <v>0</v>
      </c>
      <c r="EG17">
        <v>0</v>
      </c>
      <c r="EH17">
        <v>9992.5443749999995</v>
      </c>
      <c r="EI17">
        <v>0</v>
      </c>
      <c r="EJ17">
        <v>0.221023</v>
      </c>
      <c r="EK17">
        <v>-0.99481743749999996</v>
      </c>
      <c r="EL17">
        <v>405.66137500000002</v>
      </c>
      <c r="EM17">
        <v>406.63249999999999</v>
      </c>
      <c r="EN17">
        <v>9.7395899999999994E-2</v>
      </c>
      <c r="EO17">
        <v>400.02162499999997</v>
      </c>
      <c r="EP17">
        <v>16.2578</v>
      </c>
      <c r="EQ17">
        <v>1.6439112499999999</v>
      </c>
      <c r="ER17">
        <v>1.6341218749999999</v>
      </c>
      <c r="ES17">
        <v>14.3767</v>
      </c>
      <c r="ET17">
        <v>14.284387499999999</v>
      </c>
      <c r="EU17">
        <v>999.99268749999999</v>
      </c>
      <c r="EV17">
        <v>0.96000062500000005</v>
      </c>
      <c r="EW17">
        <v>3.9999568749999999E-2</v>
      </c>
      <c r="EX17">
        <v>0</v>
      </c>
      <c r="EY17">
        <v>160.40899999999999</v>
      </c>
      <c r="EZ17">
        <v>4.9999900000000004</v>
      </c>
      <c r="FA17">
        <v>1788.795625</v>
      </c>
      <c r="FB17">
        <v>8665.24</v>
      </c>
      <c r="FC17">
        <v>36.936999999999998</v>
      </c>
      <c r="FD17">
        <v>39.148249999999997</v>
      </c>
      <c r="FE17">
        <v>38.186999999999998</v>
      </c>
      <c r="FF17">
        <v>38.875</v>
      </c>
      <c r="FG17">
        <v>39.686999999999998</v>
      </c>
      <c r="FH17">
        <v>955.19375000000002</v>
      </c>
      <c r="FI17">
        <v>39.799999999999997</v>
      </c>
      <c r="FJ17">
        <v>0</v>
      </c>
      <c r="FK17">
        <v>1686671409.9000001</v>
      </c>
      <c r="FL17">
        <v>0</v>
      </c>
      <c r="FM17">
        <v>160.45865384615399</v>
      </c>
      <c r="FN17">
        <v>-0.66738463229198197</v>
      </c>
      <c r="FO17">
        <v>-3.2564102503317001</v>
      </c>
      <c r="FP17">
        <v>1788.7803846153799</v>
      </c>
      <c r="FQ17">
        <v>15</v>
      </c>
      <c r="FR17">
        <v>1686671429</v>
      </c>
      <c r="FS17" t="s">
        <v>443</v>
      </c>
      <c r="FT17">
        <v>1686671429</v>
      </c>
      <c r="FU17">
        <v>1686671429</v>
      </c>
      <c r="FV17">
        <v>1</v>
      </c>
      <c r="FW17">
        <v>-0.28899999999999998</v>
      </c>
      <c r="FX17">
        <v>1.6E-2</v>
      </c>
      <c r="FY17">
        <v>-0.26600000000000001</v>
      </c>
      <c r="FZ17">
        <v>0.152</v>
      </c>
      <c r="GA17">
        <v>400</v>
      </c>
      <c r="GB17">
        <v>16</v>
      </c>
      <c r="GC17">
        <v>0.15</v>
      </c>
      <c r="GD17">
        <v>7.0000000000000007E-2</v>
      </c>
      <c r="GE17">
        <v>-0.98516233333333303</v>
      </c>
      <c r="GF17">
        <v>0.119368129870128</v>
      </c>
      <c r="GG17">
        <v>0.121296764552435</v>
      </c>
      <c r="GH17">
        <v>1</v>
      </c>
      <c r="GI17">
        <v>160.47779411764699</v>
      </c>
      <c r="GJ17">
        <v>-0.22513369734626401</v>
      </c>
      <c r="GK17">
        <v>0.17582557858015099</v>
      </c>
      <c r="GL17">
        <v>1</v>
      </c>
      <c r="GM17">
        <v>9.7718833333333296E-2</v>
      </c>
      <c r="GN17">
        <v>-7.3359428571428201E-3</v>
      </c>
      <c r="GO17">
        <v>9.6523734674718996E-4</v>
      </c>
      <c r="GP17">
        <v>1</v>
      </c>
      <c r="GQ17">
        <v>3</v>
      </c>
      <c r="GR17">
        <v>3</v>
      </c>
      <c r="GS17" t="s">
        <v>444</v>
      </c>
      <c r="GT17">
        <v>2.9514800000000001</v>
      </c>
      <c r="GU17">
        <v>2.7107199999999998</v>
      </c>
      <c r="GV17">
        <v>0.104771</v>
      </c>
      <c r="GW17">
        <v>0.104626</v>
      </c>
      <c r="GX17">
        <v>8.8069999999999996E-2</v>
      </c>
      <c r="GY17">
        <v>8.8307800000000006E-2</v>
      </c>
      <c r="GZ17">
        <v>27887.9</v>
      </c>
      <c r="HA17">
        <v>32246.5</v>
      </c>
      <c r="HB17">
        <v>31046.799999999999</v>
      </c>
      <c r="HC17">
        <v>34684.1</v>
      </c>
      <c r="HD17">
        <v>38593.1</v>
      </c>
      <c r="HE17">
        <v>39137.300000000003</v>
      </c>
      <c r="HF17">
        <v>42678.9</v>
      </c>
      <c r="HG17">
        <v>42997.7</v>
      </c>
      <c r="HH17">
        <v>2.0381999999999998</v>
      </c>
      <c r="HI17">
        <v>2.2461799999999998</v>
      </c>
      <c r="HJ17">
        <v>0.15948000000000001</v>
      </c>
      <c r="HK17">
        <v>0</v>
      </c>
      <c r="HL17">
        <v>22.879200000000001</v>
      </c>
      <c r="HM17">
        <v>999.9</v>
      </c>
      <c r="HN17">
        <v>71.072000000000003</v>
      </c>
      <c r="HO17">
        <v>23.152000000000001</v>
      </c>
      <c r="HP17">
        <v>20.122399999999999</v>
      </c>
      <c r="HQ17">
        <v>59.833599999999997</v>
      </c>
      <c r="HR17">
        <v>19.002400000000002</v>
      </c>
      <c r="HS17">
        <v>1</v>
      </c>
      <c r="HT17">
        <v>-0.32</v>
      </c>
      <c r="HU17">
        <v>-1.3333699999999999</v>
      </c>
      <c r="HV17">
        <v>20.2927</v>
      </c>
      <c r="HW17">
        <v>5.2472399999999997</v>
      </c>
      <c r="HX17">
        <v>11.9863</v>
      </c>
      <c r="HY17">
        <v>4.9736000000000002</v>
      </c>
      <c r="HZ17">
        <v>3.2974999999999999</v>
      </c>
      <c r="IA17">
        <v>9999</v>
      </c>
      <c r="IB17">
        <v>9999</v>
      </c>
      <c r="IC17">
        <v>9999</v>
      </c>
      <c r="ID17">
        <v>999.9</v>
      </c>
      <c r="IE17">
        <v>4.97194</v>
      </c>
      <c r="IF17">
        <v>1.8537999999999999</v>
      </c>
      <c r="IG17">
        <v>1.85486</v>
      </c>
      <c r="IH17">
        <v>1.85917</v>
      </c>
      <c r="II17">
        <v>1.85358</v>
      </c>
      <c r="IJ17">
        <v>1.85799</v>
      </c>
      <c r="IK17">
        <v>1.8551599999999999</v>
      </c>
      <c r="IL17">
        <v>1.85379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-0.26600000000000001</v>
      </c>
      <c r="JA17">
        <v>0.152</v>
      </c>
      <c r="JB17">
        <v>0.278939455396092</v>
      </c>
      <c r="JC17">
        <v>-6.8838208586326796E-4</v>
      </c>
      <c r="JD17">
        <v>1.2146953680521199E-7</v>
      </c>
      <c r="JE17">
        <v>-3.3979593155360199E-13</v>
      </c>
      <c r="JF17">
        <v>-7.2507160429401401E-3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996.6</v>
      </c>
      <c r="JO17">
        <v>996.7</v>
      </c>
      <c r="JP17">
        <v>0.97778299999999996</v>
      </c>
      <c r="JQ17">
        <v>2.3754900000000001</v>
      </c>
      <c r="JR17">
        <v>1.5966800000000001</v>
      </c>
      <c r="JS17">
        <v>2.34131</v>
      </c>
      <c r="JT17">
        <v>1.5905800000000001</v>
      </c>
      <c r="JU17">
        <v>2.3986800000000001</v>
      </c>
      <c r="JV17">
        <v>28.164200000000001</v>
      </c>
      <c r="JW17">
        <v>15.646800000000001</v>
      </c>
      <c r="JX17">
        <v>18</v>
      </c>
      <c r="JY17">
        <v>472.61599999999999</v>
      </c>
      <c r="JZ17">
        <v>590.38699999999994</v>
      </c>
      <c r="KA17">
        <v>24.9998</v>
      </c>
      <c r="KB17">
        <v>23.0565</v>
      </c>
      <c r="KC17">
        <v>30.0001</v>
      </c>
      <c r="KD17">
        <v>23.0121</v>
      </c>
      <c r="KE17">
        <v>22.9833</v>
      </c>
      <c r="KF17">
        <v>19.623999999999999</v>
      </c>
      <c r="KG17">
        <v>23.0228</v>
      </c>
      <c r="KH17">
        <v>86.982200000000006</v>
      </c>
      <c r="KI17">
        <v>25</v>
      </c>
      <c r="KJ17">
        <v>400</v>
      </c>
      <c r="KK17">
        <v>16.224</v>
      </c>
      <c r="KL17">
        <v>101.065</v>
      </c>
      <c r="KM17">
        <v>101.059</v>
      </c>
    </row>
    <row r="18" spans="1:299" x14ac:dyDescent="0.2">
      <c r="A18">
        <v>2</v>
      </c>
      <c r="B18">
        <v>1686672805.0999999</v>
      </c>
      <c r="C18">
        <v>1395.0999999046301</v>
      </c>
      <c r="D18" t="s">
        <v>448</v>
      </c>
      <c r="E18" t="s">
        <v>449</v>
      </c>
      <c r="F18">
        <v>30</v>
      </c>
      <c r="G18" s="2">
        <v>19.3</v>
      </c>
      <c r="H18" t="s">
        <v>450</v>
      </c>
      <c r="I18" s="1">
        <v>65</v>
      </c>
      <c r="J18" s="2">
        <v>39</v>
      </c>
      <c r="K18">
        <v>1686672796.5999999</v>
      </c>
      <c r="L18">
        <f t="shared" si="0"/>
        <v>6.0235133191255223E-4</v>
      </c>
      <c r="M18">
        <f t="shared" si="1"/>
        <v>0.60235133191255219</v>
      </c>
      <c r="N18">
        <f t="shared" si="2"/>
        <v>6.0946645597993765</v>
      </c>
      <c r="O18">
        <f t="shared" si="3"/>
        <v>398.75337500000001</v>
      </c>
      <c r="P18">
        <f t="shared" si="4"/>
        <v>99.264451222320517</v>
      </c>
      <c r="Q18">
        <f t="shared" si="5"/>
        <v>9.9862143651274344</v>
      </c>
      <c r="R18">
        <f t="shared" si="6"/>
        <v>40.115435410503224</v>
      </c>
      <c r="S18">
        <f t="shared" si="7"/>
        <v>3.353900908834212E-2</v>
      </c>
      <c r="T18">
        <f t="shared" si="8"/>
        <v>3</v>
      </c>
      <c r="U18">
        <f t="shared" si="9"/>
        <v>3.3332088257024786E-2</v>
      </c>
      <c r="V18">
        <f t="shared" si="10"/>
        <v>2.0851039602738684E-2</v>
      </c>
      <c r="W18">
        <f t="shared" si="11"/>
        <v>161.90477569860099</v>
      </c>
      <c r="X18">
        <f t="shared" si="12"/>
        <v>26.134947592903195</v>
      </c>
      <c r="Y18">
        <f t="shared" si="13"/>
        <v>26.134947592903195</v>
      </c>
      <c r="Z18">
        <f t="shared" si="14"/>
        <v>3.4012970268589986</v>
      </c>
      <c r="AA18">
        <f t="shared" si="15"/>
        <v>50.15686938127687</v>
      </c>
      <c r="AB18">
        <f t="shared" si="16"/>
        <v>1.6287439429089425</v>
      </c>
      <c r="AC18">
        <f t="shared" si="17"/>
        <v>3.2472998474600545</v>
      </c>
      <c r="AD18">
        <f t="shared" si="18"/>
        <v>1.7725530839500561</v>
      </c>
      <c r="AE18">
        <f t="shared" si="19"/>
        <v>-26.563693737343552</v>
      </c>
      <c r="AF18">
        <f t="shared" si="20"/>
        <v>-126.39730553579118</v>
      </c>
      <c r="AG18">
        <f t="shared" si="21"/>
        <v>-8.9789786802136096</v>
      </c>
      <c r="AH18">
        <f t="shared" si="22"/>
        <v>-3.5202254747346728E-2</v>
      </c>
      <c r="AI18">
        <f t="shared" si="23"/>
        <v>3.4685831663258044</v>
      </c>
      <c r="AJ18">
        <f t="shared" si="24"/>
        <v>0.56303396069234712</v>
      </c>
      <c r="AK18">
        <f t="shared" si="25"/>
        <v>6.0946645597993765</v>
      </c>
      <c r="AL18">
        <v>405.20625325037798</v>
      </c>
      <c r="AM18">
        <v>404.214</v>
      </c>
      <c r="AN18">
        <v>-0.12887424313843701</v>
      </c>
      <c r="AO18">
        <v>67.039481439292501</v>
      </c>
      <c r="AP18">
        <f t="shared" si="26"/>
        <v>0.60235133191255219</v>
      </c>
      <c r="AQ18">
        <v>16.037989667097101</v>
      </c>
      <c r="AR18">
        <v>16.199768484848502</v>
      </c>
      <c r="AS18">
        <v>1.35361553600668E-5</v>
      </c>
      <c r="AT18">
        <v>77.581338519965499</v>
      </c>
      <c r="AU18">
        <v>13</v>
      </c>
      <c r="AV18">
        <v>3</v>
      </c>
      <c r="AW18">
        <f t="shared" si="27"/>
        <v>1</v>
      </c>
      <c r="AX18">
        <f t="shared" si="28"/>
        <v>0</v>
      </c>
      <c r="AY18">
        <f t="shared" si="29"/>
        <v>53427.575817872443</v>
      </c>
      <c r="AZ18" t="s">
        <v>439</v>
      </c>
      <c r="BA18">
        <v>10043.6</v>
      </c>
      <c r="BB18">
        <v>206.31078664343801</v>
      </c>
      <c r="BC18">
        <v>1032.93</v>
      </c>
      <c r="BD18">
        <f t="shared" si="30"/>
        <v>0.80026643950370502</v>
      </c>
      <c r="BE18">
        <v>-1.3256428239459399</v>
      </c>
      <c r="BF18" t="s">
        <v>451</v>
      </c>
      <c r="BG18">
        <v>10073.6</v>
      </c>
      <c r="BH18">
        <v>160.86475999999999</v>
      </c>
      <c r="BI18">
        <v>206.68105789926599</v>
      </c>
      <c r="BJ18">
        <f t="shared" si="31"/>
        <v>0.22167632759842149</v>
      </c>
      <c r="BK18">
        <v>0.5</v>
      </c>
      <c r="BL18">
        <f t="shared" si="32"/>
        <v>841.19569891119215</v>
      </c>
      <c r="BM18">
        <f t="shared" si="33"/>
        <v>6.0946645597993765</v>
      </c>
      <c r="BN18">
        <f t="shared" si="34"/>
        <v>93.236586663110273</v>
      </c>
      <c r="BO18">
        <f t="shared" si="35"/>
        <v>8.821142801074525E-3</v>
      </c>
      <c r="BP18">
        <f t="shared" si="36"/>
        <v>3.9977003722491031</v>
      </c>
      <c r="BQ18">
        <f t="shared" si="37"/>
        <v>114.71429670767016</v>
      </c>
      <c r="BR18" t="s">
        <v>441</v>
      </c>
      <c r="BS18">
        <v>0</v>
      </c>
      <c r="BT18">
        <f t="shared" si="38"/>
        <v>114.71429670767016</v>
      </c>
      <c r="BU18">
        <f t="shared" si="39"/>
        <v>0.44496947193109193</v>
      </c>
      <c r="BV18">
        <f t="shared" si="40"/>
        <v>0.49818322734902204</v>
      </c>
      <c r="BW18">
        <f t="shared" si="41"/>
        <v>0.89984187717347652</v>
      </c>
      <c r="BX18">
        <f t="shared" si="42"/>
        <v>123.73711752702293</v>
      </c>
      <c r="BY18">
        <f t="shared" si="43"/>
        <v>0.9995520655099166</v>
      </c>
      <c r="BZ18">
        <f t="shared" si="44"/>
        <v>0.35525952705179442</v>
      </c>
      <c r="CA18">
        <f t="shared" si="45"/>
        <v>0.64474047294820558</v>
      </c>
      <c r="CB18">
        <v>278</v>
      </c>
      <c r="CC18">
        <v>290</v>
      </c>
      <c r="CD18">
        <v>199.47</v>
      </c>
      <c r="CE18">
        <v>245</v>
      </c>
      <c r="CF18">
        <v>10073.6</v>
      </c>
      <c r="CG18">
        <v>198.89</v>
      </c>
      <c r="CH18">
        <v>0.57999999999999996</v>
      </c>
      <c r="CI18">
        <v>300</v>
      </c>
      <c r="CJ18">
        <v>24.1</v>
      </c>
      <c r="CK18">
        <v>206.68105789926599</v>
      </c>
      <c r="CL18">
        <v>0.82762896524083895</v>
      </c>
      <c r="CM18">
        <v>-7.8470915753194301</v>
      </c>
      <c r="CN18">
        <v>0.73345009587050103</v>
      </c>
      <c r="CO18">
        <v>0.80346180430641101</v>
      </c>
      <c r="CP18">
        <v>-7.52174260289211E-3</v>
      </c>
      <c r="CQ18">
        <v>290</v>
      </c>
      <c r="CR18">
        <v>199.13</v>
      </c>
      <c r="CS18">
        <v>705</v>
      </c>
      <c r="CT18">
        <v>10057.4</v>
      </c>
      <c r="CU18">
        <v>198.88</v>
      </c>
      <c r="CV18">
        <v>0.25</v>
      </c>
      <c r="DJ18">
        <f t="shared" si="46"/>
        <v>1000.002</v>
      </c>
      <c r="DK18">
        <f t="shared" si="47"/>
        <v>841.19569891119215</v>
      </c>
      <c r="DL18">
        <f t="shared" si="48"/>
        <v>0.84119401652315917</v>
      </c>
      <c r="DM18">
        <f t="shared" si="49"/>
        <v>0.16190445188969721</v>
      </c>
      <c r="DN18">
        <v>1.3660000000000001</v>
      </c>
      <c r="DO18">
        <v>0.5</v>
      </c>
      <c r="DP18" t="s">
        <v>442</v>
      </c>
      <c r="DQ18">
        <v>2</v>
      </c>
      <c r="DR18" t="b">
        <v>1</v>
      </c>
      <c r="DS18">
        <v>1686672796.5999999</v>
      </c>
      <c r="DT18">
        <v>398.75337500000001</v>
      </c>
      <c r="DU18">
        <v>399.76212500000003</v>
      </c>
      <c r="DV18">
        <v>16.189956250000002</v>
      </c>
      <c r="DW18">
        <v>16.038656249999999</v>
      </c>
      <c r="DX18">
        <v>398.960375</v>
      </c>
      <c r="DY18">
        <v>16.04595625</v>
      </c>
      <c r="DZ18">
        <v>500.10087499999997</v>
      </c>
      <c r="EA18">
        <v>100.50212500000001</v>
      </c>
      <c r="EB18">
        <v>9.9996324999999997E-2</v>
      </c>
      <c r="EC18">
        <v>25.35344375</v>
      </c>
      <c r="ED18">
        <v>25.30505625</v>
      </c>
      <c r="EE18">
        <v>999.9</v>
      </c>
      <c r="EF18">
        <v>0</v>
      </c>
      <c r="EG18">
        <v>0</v>
      </c>
      <c r="EH18">
        <v>9998.3631249999999</v>
      </c>
      <c r="EI18">
        <v>0</v>
      </c>
      <c r="EJ18">
        <v>0.221023</v>
      </c>
      <c r="EK18">
        <v>-1.067366</v>
      </c>
      <c r="EL18">
        <v>405.25824999999998</v>
      </c>
      <c r="EM18">
        <v>406.27825000000001</v>
      </c>
      <c r="EN18">
        <v>0.157498375</v>
      </c>
      <c r="EO18">
        <v>399.76212500000003</v>
      </c>
      <c r="EP18">
        <v>16.038656249999999</v>
      </c>
      <c r="EQ18">
        <v>1.6277474999999999</v>
      </c>
      <c r="ER18">
        <v>1.611919375</v>
      </c>
      <c r="ES18">
        <v>14.22400625</v>
      </c>
      <c r="ET18">
        <v>14.0732125</v>
      </c>
      <c r="EU18">
        <v>1000.002</v>
      </c>
      <c r="EV18">
        <v>0.95999843750000002</v>
      </c>
      <c r="EW18">
        <v>4.000153125E-2</v>
      </c>
      <c r="EX18">
        <v>0</v>
      </c>
      <c r="EY18">
        <v>160.8696875</v>
      </c>
      <c r="EZ18">
        <v>4.9999900000000004</v>
      </c>
      <c r="FA18">
        <v>1766.380625</v>
      </c>
      <c r="FB18">
        <v>8665.3081249999996</v>
      </c>
      <c r="FC18">
        <v>36.319875000000003</v>
      </c>
      <c r="FD18">
        <v>38</v>
      </c>
      <c r="FE18">
        <v>37.436999999999998</v>
      </c>
      <c r="FF18">
        <v>37.936999999999998</v>
      </c>
      <c r="FG18">
        <v>39.061999999999998</v>
      </c>
      <c r="FH18">
        <v>955.20124999999996</v>
      </c>
      <c r="FI18">
        <v>39.800624999999997</v>
      </c>
      <c r="FJ18">
        <v>0</v>
      </c>
      <c r="FK18">
        <v>1393.2999999523199</v>
      </c>
      <c r="FL18">
        <v>0</v>
      </c>
      <c r="FM18">
        <v>160.86475999999999</v>
      </c>
      <c r="FN18">
        <v>-0.49453845751790698</v>
      </c>
      <c r="FO18">
        <v>-104.003077098782</v>
      </c>
      <c r="FP18">
        <v>1764.4404</v>
      </c>
      <c r="FQ18">
        <v>15</v>
      </c>
      <c r="FR18">
        <v>1686672826.0999999</v>
      </c>
      <c r="FS18" t="s">
        <v>452</v>
      </c>
      <c r="FT18">
        <v>1686672825.0999999</v>
      </c>
      <c r="FU18">
        <v>1686672826.0999999</v>
      </c>
      <c r="FV18">
        <v>2</v>
      </c>
      <c r="FW18">
        <v>5.8999999999999997E-2</v>
      </c>
      <c r="FX18">
        <v>-2E-3</v>
      </c>
      <c r="FY18">
        <v>-0.20699999999999999</v>
      </c>
      <c r="FZ18">
        <v>0.14399999999999999</v>
      </c>
      <c r="GA18">
        <v>401</v>
      </c>
      <c r="GB18">
        <v>16</v>
      </c>
      <c r="GC18">
        <v>0.28000000000000003</v>
      </c>
      <c r="GD18">
        <v>0.09</v>
      </c>
      <c r="GE18">
        <v>-1.3996440952381</v>
      </c>
      <c r="GF18">
        <v>7.7291107792207798</v>
      </c>
      <c r="GG18">
        <v>1.2990275695034701</v>
      </c>
      <c r="GH18">
        <v>0</v>
      </c>
      <c r="GI18">
        <v>160.84432352941201</v>
      </c>
      <c r="GJ18">
        <v>0.32927425673878802</v>
      </c>
      <c r="GK18">
        <v>0.132468136143851</v>
      </c>
      <c r="GL18">
        <v>1</v>
      </c>
      <c r="GM18">
        <v>0.15471385714285699</v>
      </c>
      <c r="GN18">
        <v>4.8382675324675398E-2</v>
      </c>
      <c r="GO18">
        <v>5.0637161799433799E-3</v>
      </c>
      <c r="GP18">
        <v>1</v>
      </c>
      <c r="GQ18">
        <v>2</v>
      </c>
      <c r="GR18">
        <v>3</v>
      </c>
      <c r="GS18" t="s">
        <v>453</v>
      </c>
      <c r="GT18">
        <v>2.9512900000000002</v>
      </c>
      <c r="GU18">
        <v>2.71075</v>
      </c>
      <c r="GV18">
        <v>0.104465</v>
      </c>
      <c r="GW18">
        <v>0.10448200000000001</v>
      </c>
      <c r="GX18">
        <v>8.73303E-2</v>
      </c>
      <c r="GY18">
        <v>8.7364300000000006E-2</v>
      </c>
      <c r="GZ18">
        <v>27877.1</v>
      </c>
      <c r="HA18">
        <v>32227.599999999999</v>
      </c>
      <c r="HB18">
        <v>31026</v>
      </c>
      <c r="HC18">
        <v>34660.199999999997</v>
      </c>
      <c r="HD18">
        <v>38599.199999999997</v>
      </c>
      <c r="HE18">
        <v>39154.1</v>
      </c>
      <c r="HF18">
        <v>42650.9</v>
      </c>
      <c r="HG18">
        <v>42971.7</v>
      </c>
      <c r="HH18">
        <v>2.0339299999999998</v>
      </c>
      <c r="HI18">
        <v>2.2351299999999998</v>
      </c>
      <c r="HJ18">
        <v>0.16547400000000001</v>
      </c>
      <c r="HK18">
        <v>0</v>
      </c>
      <c r="HL18">
        <v>22.5991</v>
      </c>
      <c r="HM18">
        <v>999.9</v>
      </c>
      <c r="HN18">
        <v>69.978999999999999</v>
      </c>
      <c r="HO18">
        <v>23.625</v>
      </c>
      <c r="HP18">
        <v>20.389700000000001</v>
      </c>
      <c r="HQ18">
        <v>59.740900000000003</v>
      </c>
      <c r="HR18">
        <v>18.669899999999998</v>
      </c>
      <c r="HS18">
        <v>1</v>
      </c>
      <c r="HT18">
        <v>-0.291875</v>
      </c>
      <c r="HU18">
        <v>-1.29043</v>
      </c>
      <c r="HV18">
        <v>20.2927</v>
      </c>
      <c r="HW18">
        <v>5.2467899999999998</v>
      </c>
      <c r="HX18">
        <v>11.9861</v>
      </c>
      <c r="HY18">
        <v>4.9730499999999997</v>
      </c>
      <c r="HZ18">
        <v>3.2978000000000001</v>
      </c>
      <c r="IA18">
        <v>9999</v>
      </c>
      <c r="IB18">
        <v>9999</v>
      </c>
      <c r="IC18">
        <v>9999</v>
      </c>
      <c r="ID18">
        <v>999.9</v>
      </c>
      <c r="IE18">
        <v>4.9719699999999998</v>
      </c>
      <c r="IF18">
        <v>1.85379</v>
      </c>
      <c r="IG18">
        <v>1.85486</v>
      </c>
      <c r="IH18">
        <v>1.85921</v>
      </c>
      <c r="II18">
        <v>1.85355</v>
      </c>
      <c r="IJ18">
        <v>1.8580399999999999</v>
      </c>
      <c r="IK18">
        <v>1.8551599999999999</v>
      </c>
      <c r="IL18">
        <v>1.85379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-0.20699999999999999</v>
      </c>
      <c r="JA18">
        <v>0.14399999999999999</v>
      </c>
      <c r="JB18">
        <v>-1.02954362830331E-2</v>
      </c>
      <c r="JC18">
        <v>-6.8838208586326796E-4</v>
      </c>
      <c r="JD18">
        <v>1.2146953680521199E-7</v>
      </c>
      <c r="JE18">
        <v>-3.3979593155360199E-13</v>
      </c>
      <c r="JF18">
        <v>8.8760166492663495E-3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22.9</v>
      </c>
      <c r="JO18">
        <v>22.9</v>
      </c>
      <c r="JP18">
        <v>0.97778299999999996</v>
      </c>
      <c r="JQ18">
        <v>2.3864700000000001</v>
      </c>
      <c r="JR18">
        <v>1.5966800000000001</v>
      </c>
      <c r="JS18">
        <v>2.33887</v>
      </c>
      <c r="JT18">
        <v>1.5905800000000001</v>
      </c>
      <c r="JU18">
        <v>2.3290999999999999</v>
      </c>
      <c r="JV18">
        <v>28.605799999999999</v>
      </c>
      <c r="JW18">
        <v>15.3841</v>
      </c>
      <c r="JX18">
        <v>18</v>
      </c>
      <c r="JY18">
        <v>473.02699999999999</v>
      </c>
      <c r="JZ18">
        <v>585.81799999999998</v>
      </c>
      <c r="KA18">
        <v>24.999500000000001</v>
      </c>
      <c r="KB18">
        <v>23.421900000000001</v>
      </c>
      <c r="KC18">
        <v>30.0001</v>
      </c>
      <c r="KD18">
        <v>23.3371</v>
      </c>
      <c r="KE18">
        <v>23.296800000000001</v>
      </c>
      <c r="KF18">
        <v>19.6082</v>
      </c>
      <c r="KG18">
        <v>24.994599999999998</v>
      </c>
      <c r="KH18">
        <v>79.546099999999996</v>
      </c>
      <c r="KI18">
        <v>25</v>
      </c>
      <c r="KJ18">
        <v>400</v>
      </c>
      <c r="KK18">
        <v>15.950799999999999</v>
      </c>
      <c r="KL18">
        <v>100.998</v>
      </c>
      <c r="KM18">
        <v>100.994</v>
      </c>
    </row>
    <row r="19" spans="1:299" x14ac:dyDescent="0.2">
      <c r="A19">
        <v>3</v>
      </c>
      <c r="B19">
        <v>1686674997</v>
      </c>
      <c r="C19">
        <v>3587</v>
      </c>
      <c r="D19" t="s">
        <v>454</v>
      </c>
      <c r="E19" t="s">
        <v>455</v>
      </c>
      <c r="F19">
        <v>30</v>
      </c>
      <c r="G19" s="2">
        <v>19.7</v>
      </c>
      <c r="H19" t="s">
        <v>438</v>
      </c>
      <c r="I19" s="2">
        <v>140</v>
      </c>
      <c r="J19" s="2">
        <v>39</v>
      </c>
      <c r="K19">
        <v>1686674988.5</v>
      </c>
      <c r="L19">
        <f t="shared" si="0"/>
        <v>3.3366778917646024E-4</v>
      </c>
      <c r="M19">
        <f t="shared" si="1"/>
        <v>0.33366778917646023</v>
      </c>
      <c r="N19">
        <f t="shared" si="2"/>
        <v>4.1755729992088044</v>
      </c>
      <c r="O19">
        <f t="shared" si="3"/>
        <v>398.27800000000002</v>
      </c>
      <c r="P19">
        <f t="shared" si="4"/>
        <v>25.788460180929668</v>
      </c>
      <c r="Q19">
        <f t="shared" si="5"/>
        <v>2.5923483263743785</v>
      </c>
      <c r="R19">
        <f t="shared" si="6"/>
        <v>40.036330183654812</v>
      </c>
      <c r="S19">
        <f t="shared" si="7"/>
        <v>1.829263955361075E-2</v>
      </c>
      <c r="T19">
        <f t="shared" si="8"/>
        <v>3</v>
      </c>
      <c r="U19">
        <f t="shared" si="9"/>
        <v>1.823089860465623E-2</v>
      </c>
      <c r="V19">
        <f t="shared" si="10"/>
        <v>1.1399841349605689E-2</v>
      </c>
      <c r="W19">
        <f t="shared" si="11"/>
        <v>161.90389379650128</v>
      </c>
      <c r="X19">
        <f t="shared" si="12"/>
        <v>26.145738501318768</v>
      </c>
      <c r="Y19">
        <f t="shared" si="13"/>
        <v>26.145738501318768</v>
      </c>
      <c r="Z19">
        <f t="shared" si="14"/>
        <v>3.4034672796865069</v>
      </c>
      <c r="AA19">
        <f t="shared" si="15"/>
        <v>49.735339771012974</v>
      </c>
      <c r="AB19">
        <f t="shared" si="16"/>
        <v>1.6095270099401737</v>
      </c>
      <c r="AC19">
        <f t="shared" si="17"/>
        <v>3.2361838028062437</v>
      </c>
      <c r="AD19">
        <f t="shared" si="18"/>
        <v>1.7939402697463331</v>
      </c>
      <c r="AE19">
        <f t="shared" si="19"/>
        <v>-14.714749502681897</v>
      </c>
      <c r="AF19">
        <f t="shared" si="20"/>
        <v>-137.46767514929229</v>
      </c>
      <c r="AG19">
        <f t="shared" si="21"/>
        <v>-9.7630980227248685</v>
      </c>
      <c r="AH19">
        <f t="shared" si="22"/>
        <v>-4.1628878197798258E-2</v>
      </c>
      <c r="AI19">
        <f t="shared" si="23"/>
        <v>4.6197629588227542</v>
      </c>
      <c r="AJ19">
        <f t="shared" si="24"/>
        <v>0.34101136661556225</v>
      </c>
      <c r="AK19">
        <f t="shared" si="25"/>
        <v>4.1755729992088044</v>
      </c>
      <c r="AL19">
        <v>406.33386371261599</v>
      </c>
      <c r="AM19">
        <v>404.86959393939401</v>
      </c>
      <c r="AN19">
        <v>-3.4694765115393798E-3</v>
      </c>
      <c r="AO19">
        <v>67.021836821612396</v>
      </c>
      <c r="AP19">
        <f t="shared" si="26"/>
        <v>0.33366778917646023</v>
      </c>
      <c r="AQ19">
        <v>15.8979505458228</v>
      </c>
      <c r="AR19">
        <v>16.012616363636401</v>
      </c>
      <c r="AS19">
        <v>1.5280030143157301E-5</v>
      </c>
      <c r="AT19">
        <v>77.464084300968295</v>
      </c>
      <c r="AU19">
        <v>12</v>
      </c>
      <c r="AV19">
        <v>2</v>
      </c>
      <c r="AW19">
        <f t="shared" si="27"/>
        <v>1</v>
      </c>
      <c r="AX19">
        <f t="shared" si="28"/>
        <v>0</v>
      </c>
      <c r="AY19">
        <f t="shared" si="29"/>
        <v>53441.567806828461</v>
      </c>
      <c r="AZ19" t="s">
        <v>439</v>
      </c>
      <c r="BA19">
        <v>10043.6</v>
      </c>
      <c r="BB19">
        <v>206.31078664343801</v>
      </c>
      <c r="BC19">
        <v>1032.93</v>
      </c>
      <c r="BD19">
        <f t="shared" si="30"/>
        <v>0.80026643950370502</v>
      </c>
      <c r="BE19">
        <v>-1.3256428239459399</v>
      </c>
      <c r="BF19" t="s">
        <v>456</v>
      </c>
      <c r="BG19">
        <v>10060</v>
      </c>
      <c r="BH19">
        <v>191.77127999999999</v>
      </c>
      <c r="BI19">
        <v>248.61932465876899</v>
      </c>
      <c r="BJ19">
        <f t="shared" si="31"/>
        <v>0.22865497175971006</v>
      </c>
      <c r="BK19">
        <v>0.5</v>
      </c>
      <c r="BL19">
        <f t="shared" si="32"/>
        <v>841.19121878057058</v>
      </c>
      <c r="BM19">
        <f t="shared" si="33"/>
        <v>4.1755729992088044</v>
      </c>
      <c r="BN19">
        <f t="shared" si="34"/>
        <v>96.171277187393727</v>
      </c>
      <c r="BO19">
        <f t="shared" si="35"/>
        <v>6.5397922616567015E-3</v>
      </c>
      <c r="BP19">
        <f t="shared" si="36"/>
        <v>3.1546649739222832</v>
      </c>
      <c r="BQ19">
        <f t="shared" si="37"/>
        <v>126.56385497607708</v>
      </c>
      <c r="BR19" t="s">
        <v>441</v>
      </c>
      <c r="BS19">
        <v>0</v>
      </c>
      <c r="BT19">
        <f t="shared" si="38"/>
        <v>126.56385497607708</v>
      </c>
      <c r="BU19">
        <f t="shared" si="39"/>
        <v>0.49093315594117037</v>
      </c>
      <c r="BV19">
        <f t="shared" si="40"/>
        <v>0.46575581419298201</v>
      </c>
      <c r="BW19">
        <f t="shared" si="41"/>
        <v>0.86533536104278219</v>
      </c>
      <c r="BX19">
        <f t="shared" si="42"/>
        <v>1.3436541966581181</v>
      </c>
      <c r="BY19">
        <f t="shared" si="43"/>
        <v>0.94881737887081841</v>
      </c>
      <c r="BZ19">
        <f t="shared" si="44"/>
        <v>0.30738623281747551</v>
      </c>
      <c r="CA19">
        <f t="shared" si="45"/>
        <v>0.69261376718252454</v>
      </c>
      <c r="CB19">
        <v>279</v>
      </c>
      <c r="CC19">
        <v>290</v>
      </c>
      <c r="CD19">
        <v>238.55</v>
      </c>
      <c r="CE19">
        <v>85</v>
      </c>
      <c r="CF19">
        <v>10060</v>
      </c>
      <c r="CG19">
        <v>238.39</v>
      </c>
      <c r="CH19">
        <v>0.16</v>
      </c>
      <c r="CI19">
        <v>300</v>
      </c>
      <c r="CJ19">
        <v>24.1</v>
      </c>
      <c r="CK19">
        <v>248.61932465876899</v>
      </c>
      <c r="CL19">
        <v>1.0594867296930499</v>
      </c>
      <c r="CM19">
        <v>-10.2927660673242</v>
      </c>
      <c r="CN19">
        <v>0.93572958458102196</v>
      </c>
      <c r="CO19">
        <v>0.81207284599296403</v>
      </c>
      <c r="CP19">
        <v>-7.49873526140157E-3</v>
      </c>
      <c r="CQ19">
        <v>290</v>
      </c>
      <c r="CR19">
        <v>238.24</v>
      </c>
      <c r="CS19">
        <v>895</v>
      </c>
      <c r="CT19">
        <v>10016.299999999999</v>
      </c>
      <c r="CU19">
        <v>238.34</v>
      </c>
      <c r="CV19">
        <v>-0.1</v>
      </c>
      <c r="DJ19">
        <f t="shared" si="46"/>
        <v>999.99668750000001</v>
      </c>
      <c r="DK19">
        <f t="shared" si="47"/>
        <v>841.19121878057058</v>
      </c>
      <c r="DL19">
        <f t="shared" si="48"/>
        <v>0.84119400523571297</v>
      </c>
      <c r="DM19">
        <f t="shared" si="49"/>
        <v>0.161904430104926</v>
      </c>
      <c r="DN19">
        <v>1.748</v>
      </c>
      <c r="DO19">
        <v>0.5</v>
      </c>
      <c r="DP19" t="s">
        <v>442</v>
      </c>
      <c r="DQ19">
        <v>2</v>
      </c>
      <c r="DR19" t="b">
        <v>1</v>
      </c>
      <c r="DS19">
        <v>1686674988.5</v>
      </c>
      <c r="DT19">
        <v>398.27800000000002</v>
      </c>
      <c r="DU19">
        <v>399.94024999999999</v>
      </c>
      <c r="DV19">
        <v>16.0114375</v>
      </c>
      <c r="DW19">
        <v>15.89415</v>
      </c>
      <c r="DX19">
        <v>398.46899999999999</v>
      </c>
      <c r="DY19">
        <v>15.8604375</v>
      </c>
      <c r="DZ19">
        <v>500.09050000000002</v>
      </c>
      <c r="EA19">
        <v>100.423625</v>
      </c>
      <c r="EB19">
        <v>9.9954468749999997E-2</v>
      </c>
      <c r="EC19">
        <v>25.295787499999999</v>
      </c>
      <c r="ED19">
        <v>25.149856249999999</v>
      </c>
      <c r="EE19">
        <v>999.9</v>
      </c>
      <c r="EF19">
        <v>0</v>
      </c>
      <c r="EG19">
        <v>0</v>
      </c>
      <c r="EH19">
        <v>10007.228125</v>
      </c>
      <c r="EI19">
        <v>0</v>
      </c>
      <c r="EJ19">
        <v>0.221023</v>
      </c>
      <c r="EK19">
        <v>-1.6774100000000001</v>
      </c>
      <c r="EL19">
        <v>404.74056250000001</v>
      </c>
      <c r="EM19">
        <v>406.39962500000001</v>
      </c>
      <c r="EN19">
        <v>0.11068875</v>
      </c>
      <c r="EO19">
        <v>399.94024999999999</v>
      </c>
      <c r="EP19">
        <v>15.89415</v>
      </c>
      <c r="EQ19">
        <v>1.6072649999999999</v>
      </c>
      <c r="ER19">
        <v>1.5961506249999999</v>
      </c>
      <c r="ES19">
        <v>14.02863125</v>
      </c>
      <c r="ET19">
        <v>13.921687500000001</v>
      </c>
      <c r="EU19">
        <v>999.99668750000001</v>
      </c>
      <c r="EV19">
        <v>0.95999725000000002</v>
      </c>
      <c r="EW19">
        <v>4.0002524999999997E-2</v>
      </c>
      <c r="EX19">
        <v>0</v>
      </c>
      <c r="EY19">
        <v>191.8046875</v>
      </c>
      <c r="EZ19">
        <v>4.9999900000000004</v>
      </c>
      <c r="FA19">
        <v>2130.4375</v>
      </c>
      <c r="FB19">
        <v>8665.2737500000003</v>
      </c>
      <c r="FC19">
        <v>39.050375000000003</v>
      </c>
      <c r="FD19">
        <v>40.5895625</v>
      </c>
      <c r="FE19">
        <v>40.194875000000003</v>
      </c>
      <c r="FF19">
        <v>40.78875</v>
      </c>
      <c r="FG19">
        <v>41.561999999999998</v>
      </c>
      <c r="FH19">
        <v>955.19562499999995</v>
      </c>
      <c r="FI19">
        <v>39.799999999999997</v>
      </c>
      <c r="FJ19">
        <v>0</v>
      </c>
      <c r="FK19">
        <v>2190.2999999523199</v>
      </c>
      <c r="FL19">
        <v>0</v>
      </c>
      <c r="FM19">
        <v>191.77127999999999</v>
      </c>
      <c r="FN19">
        <v>-0.16446153286163401</v>
      </c>
      <c r="FO19">
        <v>-1.55769231308248</v>
      </c>
      <c r="FP19">
        <v>2130.4803999999999</v>
      </c>
      <c r="FQ19">
        <v>15</v>
      </c>
      <c r="FR19">
        <v>1686675018</v>
      </c>
      <c r="FS19" t="s">
        <v>457</v>
      </c>
      <c r="FT19">
        <v>1686675018</v>
      </c>
      <c r="FU19">
        <v>1686675016</v>
      </c>
      <c r="FV19">
        <v>3</v>
      </c>
      <c r="FW19">
        <v>1.6E-2</v>
      </c>
      <c r="FX19">
        <v>8.9999999999999993E-3</v>
      </c>
      <c r="FY19">
        <v>-0.191</v>
      </c>
      <c r="FZ19">
        <v>0.151</v>
      </c>
      <c r="GA19">
        <v>400</v>
      </c>
      <c r="GB19">
        <v>16</v>
      </c>
      <c r="GC19">
        <v>0.23</v>
      </c>
      <c r="GD19">
        <v>0.1</v>
      </c>
      <c r="GE19">
        <v>-1.57984838095238</v>
      </c>
      <c r="GF19">
        <v>-0.99465272727272902</v>
      </c>
      <c r="GG19">
        <v>0.27164722985983403</v>
      </c>
      <c r="GH19">
        <v>0</v>
      </c>
      <c r="GI19">
        <v>191.825147058824</v>
      </c>
      <c r="GJ19">
        <v>-0.29819709456152399</v>
      </c>
      <c r="GK19">
        <v>0.169052051217255</v>
      </c>
      <c r="GL19">
        <v>1</v>
      </c>
      <c r="GM19">
        <v>0.11066280952381</v>
      </c>
      <c r="GN19">
        <v>6.4365194805194098E-3</v>
      </c>
      <c r="GO19">
        <v>1.59634223622236E-3</v>
      </c>
      <c r="GP19">
        <v>1</v>
      </c>
      <c r="GQ19">
        <v>2</v>
      </c>
      <c r="GR19">
        <v>3</v>
      </c>
      <c r="GS19" t="s">
        <v>453</v>
      </c>
      <c r="GT19">
        <v>2.9525299999999999</v>
      </c>
      <c r="GU19">
        <v>2.7107899999999998</v>
      </c>
      <c r="GV19">
        <v>0.104808</v>
      </c>
      <c r="GW19">
        <v>0.10477300000000001</v>
      </c>
      <c r="GX19">
        <v>8.6767399999999995E-2</v>
      </c>
      <c r="GY19">
        <v>8.6992100000000003E-2</v>
      </c>
      <c r="GZ19">
        <v>27919</v>
      </c>
      <c r="HA19">
        <v>32279.7</v>
      </c>
      <c r="HB19">
        <v>31078.6</v>
      </c>
      <c r="HC19">
        <v>34720.9</v>
      </c>
      <c r="HD19">
        <v>38689.4</v>
      </c>
      <c r="HE19">
        <v>39238.699999999997</v>
      </c>
      <c r="HF19">
        <v>42723.3</v>
      </c>
      <c r="HG19">
        <v>43046.400000000001</v>
      </c>
      <c r="HH19">
        <v>2.0528</v>
      </c>
      <c r="HI19">
        <v>2.2541699999999998</v>
      </c>
      <c r="HJ19">
        <v>0.18837699999999999</v>
      </c>
      <c r="HK19">
        <v>0</v>
      </c>
      <c r="HL19">
        <v>22.0624</v>
      </c>
      <c r="HM19">
        <v>999.9</v>
      </c>
      <c r="HN19">
        <v>66.921000000000006</v>
      </c>
      <c r="HO19">
        <v>23.292999999999999</v>
      </c>
      <c r="HP19">
        <v>19.124199999999998</v>
      </c>
      <c r="HQ19">
        <v>60.4709</v>
      </c>
      <c r="HR19">
        <v>19.178699999999999</v>
      </c>
      <c r="HS19">
        <v>1</v>
      </c>
      <c r="HT19">
        <v>-0.37679400000000002</v>
      </c>
      <c r="HU19">
        <v>-1.5888199999999999</v>
      </c>
      <c r="HV19">
        <v>20.290400000000002</v>
      </c>
      <c r="HW19">
        <v>5.2475399999999999</v>
      </c>
      <c r="HX19">
        <v>11.986000000000001</v>
      </c>
      <c r="HY19">
        <v>4.9734499999999997</v>
      </c>
      <c r="HZ19">
        <v>3.2974299999999999</v>
      </c>
      <c r="IA19">
        <v>9999</v>
      </c>
      <c r="IB19">
        <v>9999</v>
      </c>
      <c r="IC19">
        <v>9999</v>
      </c>
      <c r="ID19">
        <v>999.9</v>
      </c>
      <c r="IE19">
        <v>4.9719600000000002</v>
      </c>
      <c r="IF19">
        <v>1.85379</v>
      </c>
      <c r="IG19">
        <v>1.85486</v>
      </c>
      <c r="IH19">
        <v>1.85914</v>
      </c>
      <c r="II19">
        <v>1.85354</v>
      </c>
      <c r="IJ19">
        <v>1.8579699999999999</v>
      </c>
      <c r="IK19">
        <v>1.8551500000000001</v>
      </c>
      <c r="IL19">
        <v>1.8537699999999999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-0.191</v>
      </c>
      <c r="JA19">
        <v>0.151</v>
      </c>
      <c r="JB19">
        <v>4.88494163885543E-2</v>
      </c>
      <c r="JC19">
        <v>-6.8838208586326796E-4</v>
      </c>
      <c r="JD19">
        <v>1.2146953680521199E-7</v>
      </c>
      <c r="JE19">
        <v>-3.3979593155360199E-13</v>
      </c>
      <c r="JF19">
        <v>7.3624846793568302E-3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36.200000000000003</v>
      </c>
      <c r="JO19">
        <v>36.200000000000003</v>
      </c>
      <c r="JP19">
        <v>0.97778299999999996</v>
      </c>
      <c r="JQ19">
        <v>2.3767100000000001</v>
      </c>
      <c r="JR19">
        <v>1.5966800000000001</v>
      </c>
      <c r="JS19">
        <v>2.33765</v>
      </c>
      <c r="JT19">
        <v>1.5905800000000001</v>
      </c>
      <c r="JU19">
        <v>2.3547400000000001</v>
      </c>
      <c r="JV19">
        <v>27.724599999999999</v>
      </c>
      <c r="JW19">
        <v>15.033899999999999</v>
      </c>
      <c r="JX19">
        <v>18</v>
      </c>
      <c r="JY19">
        <v>474.08300000000003</v>
      </c>
      <c r="JZ19">
        <v>586.85900000000004</v>
      </c>
      <c r="KA19">
        <v>25.000800000000002</v>
      </c>
      <c r="KB19">
        <v>22.2652</v>
      </c>
      <c r="KC19">
        <v>30.0002</v>
      </c>
      <c r="KD19">
        <v>22.234300000000001</v>
      </c>
      <c r="KE19">
        <v>22.205200000000001</v>
      </c>
      <c r="KF19">
        <v>19.6081</v>
      </c>
      <c r="KG19">
        <v>19.7165</v>
      </c>
      <c r="KH19">
        <v>66.534199999999998</v>
      </c>
      <c r="KI19">
        <v>25</v>
      </c>
      <c r="KJ19">
        <v>400</v>
      </c>
      <c r="KK19">
        <v>15.912699999999999</v>
      </c>
      <c r="KL19">
        <v>101.169</v>
      </c>
      <c r="KM19">
        <v>101.17</v>
      </c>
    </row>
    <row r="20" spans="1:299" x14ac:dyDescent="0.2">
      <c r="A20">
        <v>4</v>
      </c>
      <c r="B20">
        <v>1686676299.0999999</v>
      </c>
      <c r="C20">
        <v>4889.0999999046298</v>
      </c>
      <c r="D20" t="s">
        <v>458</v>
      </c>
      <c r="E20" t="s">
        <v>459</v>
      </c>
      <c r="F20">
        <v>30</v>
      </c>
      <c r="G20" s="2">
        <v>19.600000000000001</v>
      </c>
      <c r="H20" t="s">
        <v>450</v>
      </c>
      <c r="I20">
        <v>60</v>
      </c>
      <c r="J20" s="2">
        <v>39</v>
      </c>
      <c r="K20">
        <v>1686676290.5999999</v>
      </c>
      <c r="L20">
        <f t="shared" si="0"/>
        <v>3.2803001981265129E-4</v>
      </c>
      <c r="M20">
        <f t="shared" si="1"/>
        <v>0.32803001981265129</v>
      </c>
      <c r="N20">
        <f t="shared" si="2"/>
        <v>3.5285993182961559</v>
      </c>
      <c r="O20">
        <f t="shared" si="3"/>
        <v>398.72418750000003</v>
      </c>
      <c r="P20">
        <f t="shared" si="4"/>
        <v>81.201514923404446</v>
      </c>
      <c r="Q20">
        <f t="shared" si="5"/>
        <v>8.1673980639587427</v>
      </c>
      <c r="R20">
        <f t="shared" si="6"/>
        <v>40.104413816821555</v>
      </c>
      <c r="S20">
        <f t="shared" si="7"/>
        <v>1.8229825224479884E-2</v>
      </c>
      <c r="T20">
        <f t="shared" si="8"/>
        <v>3</v>
      </c>
      <c r="U20">
        <f t="shared" si="9"/>
        <v>1.8168506799582082E-2</v>
      </c>
      <c r="V20">
        <f t="shared" si="10"/>
        <v>1.1360808687648103E-2</v>
      </c>
      <c r="W20">
        <f t="shared" si="11"/>
        <v>161.90479402559441</v>
      </c>
      <c r="X20">
        <f t="shared" si="12"/>
        <v>26.078480767044915</v>
      </c>
      <c r="Y20">
        <f t="shared" si="13"/>
        <v>26.078480767044915</v>
      </c>
      <c r="Z20">
        <f t="shared" si="14"/>
        <v>3.389960193333581</v>
      </c>
      <c r="AA20">
        <f t="shared" si="15"/>
        <v>50.238925438179137</v>
      </c>
      <c r="AB20">
        <f t="shared" si="16"/>
        <v>1.6191878899022885</v>
      </c>
      <c r="AC20">
        <f t="shared" si="17"/>
        <v>3.2229747666373942</v>
      </c>
      <c r="AD20">
        <f t="shared" si="18"/>
        <v>1.7707723034312925</v>
      </c>
      <c r="AE20">
        <f t="shared" si="19"/>
        <v>-14.466123873737923</v>
      </c>
      <c r="AF20">
        <f t="shared" si="20"/>
        <v>-137.70700653877671</v>
      </c>
      <c r="AG20">
        <f t="shared" si="21"/>
        <v>-9.7734184755781577</v>
      </c>
      <c r="AH20">
        <f t="shared" si="22"/>
        <v>-4.1754862498379453E-2</v>
      </c>
      <c r="AI20">
        <f t="shared" si="23"/>
        <v>1.3110633975530268</v>
      </c>
      <c r="AJ20">
        <f t="shared" si="24"/>
        <v>0.31484783838902825</v>
      </c>
      <c r="AK20">
        <f t="shared" si="25"/>
        <v>3.5285993182961559</v>
      </c>
      <c r="AL20">
        <v>405.99879977484801</v>
      </c>
      <c r="AM20">
        <v>404.43421818181798</v>
      </c>
      <c r="AN20">
        <v>5.7322333077215001E-2</v>
      </c>
      <c r="AO20">
        <v>67.032958166267093</v>
      </c>
      <c r="AP20">
        <f t="shared" si="26"/>
        <v>0.32803001981265129</v>
      </c>
      <c r="AQ20">
        <v>15.989247060156099</v>
      </c>
      <c r="AR20">
        <v>16.102138181818201</v>
      </c>
      <c r="AS20">
        <v>-1.3267076170447E-5</v>
      </c>
      <c r="AT20">
        <v>77.492478265307298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53456.670987734644</v>
      </c>
      <c r="AZ20" t="s">
        <v>439</v>
      </c>
      <c r="BA20">
        <v>10043.6</v>
      </c>
      <c r="BB20">
        <v>206.31078664343801</v>
      </c>
      <c r="BC20">
        <v>1032.93</v>
      </c>
      <c r="BD20">
        <f t="shared" si="30"/>
        <v>0.80026643950370502</v>
      </c>
      <c r="BE20">
        <v>-1.3256428239459399</v>
      </c>
      <c r="BF20" t="s">
        <v>460</v>
      </c>
      <c r="BG20">
        <v>10068.200000000001</v>
      </c>
      <c r="BH20">
        <v>199.46473076923101</v>
      </c>
      <c r="BI20">
        <v>254.73560656642101</v>
      </c>
      <c r="BJ20">
        <f t="shared" si="31"/>
        <v>0.21697349868825033</v>
      </c>
      <c r="BK20">
        <v>0.5</v>
      </c>
      <c r="BL20">
        <f t="shared" si="32"/>
        <v>841.19750700807992</v>
      </c>
      <c r="BM20">
        <f t="shared" si="33"/>
        <v>3.5285993182961559</v>
      </c>
      <c r="BN20">
        <f t="shared" si="34"/>
        <v>91.258783091688542</v>
      </c>
      <c r="BO20">
        <f t="shared" si="35"/>
        <v>5.7706330579929662E-3</v>
      </c>
      <c r="BP20">
        <f t="shared" si="36"/>
        <v>3.054910163219247</v>
      </c>
      <c r="BQ20">
        <f t="shared" si="37"/>
        <v>128.12996898077319</v>
      </c>
      <c r="BR20" t="s">
        <v>441</v>
      </c>
      <c r="BS20">
        <v>0</v>
      </c>
      <c r="BT20">
        <f t="shared" si="38"/>
        <v>128.12996898077319</v>
      </c>
      <c r="BU20">
        <f t="shared" si="39"/>
        <v>0.49700801270840811</v>
      </c>
      <c r="BV20">
        <f t="shared" si="40"/>
        <v>0.43655935747568619</v>
      </c>
      <c r="BW20">
        <f t="shared" si="41"/>
        <v>0.86007334964054893</v>
      </c>
      <c r="BX20">
        <f t="shared" si="42"/>
        <v>1.1413749371726167</v>
      </c>
      <c r="BY20">
        <f t="shared" si="43"/>
        <v>0.94141822602168934</v>
      </c>
      <c r="BZ20">
        <f t="shared" si="44"/>
        <v>0.28043221834711723</v>
      </c>
      <c r="CA20">
        <f t="shared" si="45"/>
        <v>0.71956778165288271</v>
      </c>
      <c r="CB20">
        <v>280</v>
      </c>
      <c r="CC20">
        <v>290</v>
      </c>
      <c r="CD20">
        <v>245.29</v>
      </c>
      <c r="CE20">
        <v>275</v>
      </c>
      <c r="CF20">
        <v>10068.200000000001</v>
      </c>
      <c r="CG20">
        <v>244.49</v>
      </c>
      <c r="CH20">
        <v>0.8</v>
      </c>
      <c r="CI20">
        <v>300</v>
      </c>
      <c r="CJ20">
        <v>24.1</v>
      </c>
      <c r="CK20">
        <v>254.73560656642101</v>
      </c>
      <c r="CL20">
        <v>0.83643023961964003</v>
      </c>
      <c r="CM20">
        <v>-10.318679234894701</v>
      </c>
      <c r="CN20">
        <v>0.74103232839195698</v>
      </c>
      <c r="CO20">
        <v>0.87381604592168804</v>
      </c>
      <c r="CP20">
        <v>-7.5194685205784203E-3</v>
      </c>
      <c r="CQ20">
        <v>290</v>
      </c>
      <c r="CR20">
        <v>244.43</v>
      </c>
      <c r="CS20">
        <v>735</v>
      </c>
      <c r="CT20">
        <v>10053.200000000001</v>
      </c>
      <c r="CU20">
        <v>244.47</v>
      </c>
      <c r="CV20">
        <v>-0.04</v>
      </c>
      <c r="DJ20">
        <f t="shared" si="46"/>
        <v>1000.004375</v>
      </c>
      <c r="DK20">
        <f t="shared" si="47"/>
        <v>841.19750700807992</v>
      </c>
      <c r="DL20">
        <f t="shared" si="48"/>
        <v>0.84119382678508781</v>
      </c>
      <c r="DM20">
        <f t="shared" si="49"/>
        <v>0.1619040856952195</v>
      </c>
      <c r="DN20">
        <v>1.748</v>
      </c>
      <c r="DO20">
        <v>0.5</v>
      </c>
      <c r="DP20" t="s">
        <v>442</v>
      </c>
      <c r="DQ20">
        <v>2</v>
      </c>
      <c r="DR20" t="b">
        <v>1</v>
      </c>
      <c r="DS20">
        <v>1686676290.5999999</v>
      </c>
      <c r="DT20">
        <v>398.72418750000003</v>
      </c>
      <c r="DU20">
        <v>399.22631250000001</v>
      </c>
      <c r="DV20">
        <v>16.098212499999999</v>
      </c>
      <c r="DW20">
        <v>15.9899375</v>
      </c>
      <c r="DX20">
        <v>398.84118749999999</v>
      </c>
      <c r="DY20">
        <v>15.9522125</v>
      </c>
      <c r="DZ20">
        <v>500.11018749999999</v>
      </c>
      <c r="EA20">
        <v>100.481875</v>
      </c>
      <c r="EB20">
        <v>9.9968475000000001E-2</v>
      </c>
      <c r="EC20">
        <v>25.227049999999998</v>
      </c>
      <c r="ED20">
        <v>25.32421875</v>
      </c>
      <c r="EE20">
        <v>999.9</v>
      </c>
      <c r="EF20">
        <v>0</v>
      </c>
      <c r="EG20">
        <v>0</v>
      </c>
      <c r="EH20">
        <v>10001.7225</v>
      </c>
      <c r="EI20">
        <v>0</v>
      </c>
      <c r="EJ20">
        <v>0.221023</v>
      </c>
      <c r="EK20">
        <v>-0.575329125</v>
      </c>
      <c r="EL20">
        <v>405.17737499999998</v>
      </c>
      <c r="EM20">
        <v>405.71356250000002</v>
      </c>
      <c r="EN20">
        <v>0.1177408125</v>
      </c>
      <c r="EO20">
        <v>399.22631250000001</v>
      </c>
      <c r="EP20">
        <v>15.9899375</v>
      </c>
      <c r="EQ20">
        <v>1.61853</v>
      </c>
      <c r="ER20">
        <v>1.6066981250000001</v>
      </c>
      <c r="ES20">
        <v>14.13634375</v>
      </c>
      <c r="ET20">
        <v>14.023199999999999</v>
      </c>
      <c r="EU20">
        <v>1000.004375</v>
      </c>
      <c r="EV20">
        <v>0.96000437500000002</v>
      </c>
      <c r="EW20">
        <v>3.9995881249999997E-2</v>
      </c>
      <c r="EX20">
        <v>0</v>
      </c>
      <c r="EY20">
        <v>199.5395</v>
      </c>
      <c r="EZ20">
        <v>4.9999900000000004</v>
      </c>
      <c r="FA20">
        <v>2243.9050000000002</v>
      </c>
      <c r="FB20">
        <v>8665.3568749999995</v>
      </c>
      <c r="FC20">
        <v>36.375</v>
      </c>
      <c r="FD20">
        <v>37.890500000000003</v>
      </c>
      <c r="FE20">
        <v>37.375</v>
      </c>
      <c r="FF20">
        <v>37.835625</v>
      </c>
      <c r="FG20">
        <v>39.061999999999998</v>
      </c>
      <c r="FH20">
        <v>955.20937500000002</v>
      </c>
      <c r="FI20">
        <v>39.794375000000002</v>
      </c>
      <c r="FJ20">
        <v>0</v>
      </c>
      <c r="FK20">
        <v>1300.5999999046301</v>
      </c>
      <c r="FL20">
        <v>0</v>
      </c>
      <c r="FM20">
        <v>199.46473076923101</v>
      </c>
      <c r="FN20">
        <v>-3.62252991920339</v>
      </c>
      <c r="FO20">
        <v>-247.435555787731</v>
      </c>
      <c r="FP20">
        <v>2240.1742307692298</v>
      </c>
      <c r="FQ20">
        <v>15</v>
      </c>
      <c r="FR20">
        <v>1686676320.0999999</v>
      </c>
      <c r="FS20" t="s">
        <v>461</v>
      </c>
      <c r="FT20">
        <v>1686676320.0999999</v>
      </c>
      <c r="FU20">
        <v>1686676318.0999999</v>
      </c>
      <c r="FV20">
        <v>4</v>
      </c>
      <c r="FW20">
        <v>7.3999999999999996E-2</v>
      </c>
      <c r="FX20">
        <v>-7.0000000000000001E-3</v>
      </c>
      <c r="FY20">
        <v>-0.11700000000000001</v>
      </c>
      <c r="FZ20">
        <v>0.14599999999999999</v>
      </c>
      <c r="GA20">
        <v>400</v>
      </c>
      <c r="GB20">
        <v>16</v>
      </c>
      <c r="GC20">
        <v>0.31</v>
      </c>
      <c r="GD20">
        <v>0.08</v>
      </c>
      <c r="GE20">
        <v>-1.01176933333333</v>
      </c>
      <c r="GF20">
        <v>4.2365504415584399</v>
      </c>
      <c r="GG20">
        <v>1.5605571623341801</v>
      </c>
      <c r="GH20">
        <v>0</v>
      </c>
      <c r="GI20">
        <v>199.57944117647099</v>
      </c>
      <c r="GJ20">
        <v>-1.98247517556423</v>
      </c>
      <c r="GK20">
        <v>0.33038428526725799</v>
      </c>
      <c r="GL20">
        <v>0</v>
      </c>
      <c r="GM20">
        <v>0.11918880952381</v>
      </c>
      <c r="GN20">
        <v>-2.5018675324675398E-2</v>
      </c>
      <c r="GO20">
        <v>2.7338919339608102E-3</v>
      </c>
      <c r="GP20">
        <v>1</v>
      </c>
      <c r="GQ20">
        <v>1</v>
      </c>
      <c r="GR20">
        <v>3</v>
      </c>
      <c r="GS20" t="s">
        <v>462</v>
      </c>
      <c r="GT20">
        <v>2.9513699999999998</v>
      </c>
      <c r="GU20">
        <v>2.7107399999999999</v>
      </c>
      <c r="GV20">
        <v>0.10448300000000001</v>
      </c>
      <c r="GW20">
        <v>0.10449600000000001</v>
      </c>
      <c r="GX20">
        <v>8.6899000000000004E-2</v>
      </c>
      <c r="GY20">
        <v>8.7169399999999994E-2</v>
      </c>
      <c r="GZ20">
        <v>27872.9</v>
      </c>
      <c r="HA20">
        <v>32223.4</v>
      </c>
      <c r="HB20">
        <v>31021.9</v>
      </c>
      <c r="HC20">
        <v>34656.199999999997</v>
      </c>
      <c r="HD20">
        <v>38613.9</v>
      </c>
      <c r="HE20">
        <v>39162</v>
      </c>
      <c r="HF20">
        <v>42646.8</v>
      </c>
      <c r="HG20">
        <v>42971.199999999997</v>
      </c>
      <c r="HH20">
        <v>2.0628799999999998</v>
      </c>
      <c r="HI20">
        <v>2.23577</v>
      </c>
      <c r="HJ20">
        <v>0.158217</v>
      </c>
      <c r="HK20">
        <v>0</v>
      </c>
      <c r="HL20">
        <v>22.685300000000002</v>
      </c>
      <c r="HM20">
        <v>999.9</v>
      </c>
      <c r="HN20">
        <v>69.356999999999999</v>
      </c>
      <c r="HO20">
        <v>23.513999999999999</v>
      </c>
      <c r="HP20">
        <v>20.0777</v>
      </c>
      <c r="HQ20">
        <v>59.691000000000003</v>
      </c>
      <c r="HR20">
        <v>18.697900000000001</v>
      </c>
      <c r="HS20">
        <v>1</v>
      </c>
      <c r="HT20">
        <v>-0.29300300000000001</v>
      </c>
      <c r="HU20">
        <v>-1.22654</v>
      </c>
      <c r="HV20">
        <v>20.2926</v>
      </c>
      <c r="HW20">
        <v>5.2466400000000002</v>
      </c>
      <c r="HX20">
        <v>11.9864</v>
      </c>
      <c r="HY20">
        <v>4.9733499999999999</v>
      </c>
      <c r="HZ20">
        <v>3.2976700000000001</v>
      </c>
      <c r="IA20">
        <v>9999</v>
      </c>
      <c r="IB20">
        <v>9999</v>
      </c>
      <c r="IC20">
        <v>9999</v>
      </c>
      <c r="ID20">
        <v>999.9</v>
      </c>
      <c r="IE20">
        <v>4.9719499999999996</v>
      </c>
      <c r="IF20">
        <v>1.85381</v>
      </c>
      <c r="IG20">
        <v>1.85486</v>
      </c>
      <c r="IH20">
        <v>1.8591800000000001</v>
      </c>
      <c r="II20">
        <v>1.8535900000000001</v>
      </c>
      <c r="IJ20">
        <v>1.8580399999999999</v>
      </c>
      <c r="IK20">
        <v>1.8551599999999999</v>
      </c>
      <c r="IL20">
        <v>1.85379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-0.11700000000000001</v>
      </c>
      <c r="JA20">
        <v>0.14599999999999999</v>
      </c>
      <c r="JB20">
        <v>6.5027719284814406E-2</v>
      </c>
      <c r="JC20">
        <v>-6.8838208586326796E-4</v>
      </c>
      <c r="JD20">
        <v>1.2146953680521199E-7</v>
      </c>
      <c r="JE20">
        <v>-3.3979593155360199E-13</v>
      </c>
      <c r="JF20">
        <v>1.6320431184485801E-2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21.4</v>
      </c>
      <c r="JO20">
        <v>21.4</v>
      </c>
      <c r="JP20">
        <v>0.97656200000000004</v>
      </c>
      <c r="JQ20">
        <v>2.3852500000000001</v>
      </c>
      <c r="JR20">
        <v>1.5966800000000001</v>
      </c>
      <c r="JS20">
        <v>2.33765</v>
      </c>
      <c r="JT20">
        <v>1.5905800000000001</v>
      </c>
      <c r="JU20">
        <v>2.33521</v>
      </c>
      <c r="JV20">
        <v>28.2272</v>
      </c>
      <c r="JW20">
        <v>14.797499999999999</v>
      </c>
      <c r="JX20">
        <v>18</v>
      </c>
      <c r="JY20">
        <v>489.85399999999998</v>
      </c>
      <c r="JZ20">
        <v>585.69799999999998</v>
      </c>
      <c r="KA20">
        <v>24.998699999999999</v>
      </c>
      <c r="KB20">
        <v>23.410900000000002</v>
      </c>
      <c r="KC20">
        <v>30.0002</v>
      </c>
      <c r="KD20">
        <v>23.293299999999999</v>
      </c>
      <c r="KE20">
        <v>23.246300000000002</v>
      </c>
      <c r="KF20">
        <v>19.5837</v>
      </c>
      <c r="KG20">
        <v>23.840900000000001</v>
      </c>
      <c r="KH20">
        <v>63.183900000000001</v>
      </c>
      <c r="KI20">
        <v>25</v>
      </c>
      <c r="KJ20">
        <v>400</v>
      </c>
      <c r="KK20">
        <v>15.939500000000001</v>
      </c>
      <c r="KL20">
        <v>100.98699999999999</v>
      </c>
      <c r="KM20">
        <v>100.988</v>
      </c>
    </row>
    <row r="21" spans="1:299" x14ac:dyDescent="0.2">
      <c r="A21">
        <v>5</v>
      </c>
      <c r="B21">
        <v>1686678633</v>
      </c>
      <c r="C21">
        <v>7223</v>
      </c>
      <c r="D21" t="s">
        <v>463</v>
      </c>
      <c r="E21" t="s">
        <v>464</v>
      </c>
      <c r="F21">
        <v>30</v>
      </c>
      <c r="G21" s="2">
        <v>18.3</v>
      </c>
      <c r="H21" t="s">
        <v>438</v>
      </c>
      <c r="I21">
        <v>160</v>
      </c>
      <c r="J21" s="2">
        <v>39</v>
      </c>
      <c r="K21">
        <v>1686678624.5</v>
      </c>
      <c r="L21">
        <f t="shared" si="0"/>
        <v>3.8889561362054597E-4</v>
      </c>
      <c r="M21">
        <f t="shared" si="1"/>
        <v>0.38889561362054598</v>
      </c>
      <c r="N21">
        <f t="shared" si="2"/>
        <v>4.0685811764746669</v>
      </c>
      <c r="O21">
        <f t="shared" si="3"/>
        <v>398.40300000000002</v>
      </c>
      <c r="P21">
        <f t="shared" si="4"/>
        <v>86.576803094364351</v>
      </c>
      <c r="Q21">
        <f t="shared" si="5"/>
        <v>8.7087389958355903</v>
      </c>
      <c r="R21">
        <f t="shared" si="6"/>
        <v>40.075258246440576</v>
      </c>
      <c r="S21">
        <f t="shared" si="7"/>
        <v>2.1432595561358649E-2</v>
      </c>
      <c r="T21">
        <f t="shared" si="8"/>
        <v>3</v>
      </c>
      <c r="U21">
        <f t="shared" si="9"/>
        <v>2.1347892611368654E-2</v>
      </c>
      <c r="V21">
        <f t="shared" si="10"/>
        <v>1.3350015094445096E-2</v>
      </c>
      <c r="W21">
        <f t="shared" si="11"/>
        <v>161.90135662563438</v>
      </c>
      <c r="X21">
        <f t="shared" si="12"/>
        <v>26.129186037401645</v>
      </c>
      <c r="Y21">
        <f t="shared" si="13"/>
        <v>26.129186037401645</v>
      </c>
      <c r="Z21">
        <f t="shared" si="14"/>
        <v>3.4001387656477582</v>
      </c>
      <c r="AA21">
        <f t="shared" si="15"/>
        <v>49.860994049781269</v>
      </c>
      <c r="AB21">
        <f t="shared" si="16"/>
        <v>1.6133558599278623</v>
      </c>
      <c r="AC21">
        <f t="shared" si="17"/>
        <v>3.2357073714115812</v>
      </c>
      <c r="AD21">
        <f t="shared" si="18"/>
        <v>1.7867829057198958</v>
      </c>
      <c r="AE21">
        <f t="shared" si="19"/>
        <v>-17.150296560666078</v>
      </c>
      <c r="AF21">
        <f t="shared" si="20"/>
        <v>-135.19084244519266</v>
      </c>
      <c r="AG21">
        <f t="shared" si="21"/>
        <v>-9.600477012829451</v>
      </c>
      <c r="AH21">
        <f t="shared" si="22"/>
        <v>-4.0259393053815984E-2</v>
      </c>
      <c r="AI21">
        <f t="shared" si="23"/>
        <v>4.5549363069335405</v>
      </c>
      <c r="AJ21">
        <f t="shared" si="24"/>
        <v>0.37414807484248908</v>
      </c>
      <c r="AK21">
        <f t="shared" si="25"/>
        <v>4.0685811764746669</v>
      </c>
      <c r="AL21">
        <v>407.11283506035699</v>
      </c>
      <c r="AM21">
        <v>405.18750303030299</v>
      </c>
      <c r="AN21">
        <v>4.99462152152945E-2</v>
      </c>
      <c r="AO21">
        <v>67.040020476666299</v>
      </c>
      <c r="AP21">
        <f t="shared" si="26"/>
        <v>0.38889561362054598</v>
      </c>
      <c r="AQ21">
        <v>15.892056149958901</v>
      </c>
      <c r="AR21">
        <v>16.045118787878799</v>
      </c>
      <c r="AS21">
        <v>6.7492121688511103E-6</v>
      </c>
      <c r="AT21">
        <v>77.628287318649996</v>
      </c>
      <c r="AU21">
        <v>39</v>
      </c>
      <c r="AV21">
        <v>8</v>
      </c>
      <c r="AW21">
        <f t="shared" si="27"/>
        <v>1</v>
      </c>
      <c r="AX21">
        <f t="shared" si="28"/>
        <v>0</v>
      </c>
      <c r="AY21">
        <f t="shared" si="29"/>
        <v>53461.789260790967</v>
      </c>
      <c r="AZ21" t="s">
        <v>439</v>
      </c>
      <c r="BA21">
        <v>10043.6</v>
      </c>
      <c r="BB21">
        <v>206.31078664343801</v>
      </c>
      <c r="BC21">
        <v>1032.93</v>
      </c>
      <c r="BD21">
        <f t="shared" si="30"/>
        <v>0.80026643950370502</v>
      </c>
      <c r="BE21">
        <v>-1.3256428239459399</v>
      </c>
      <c r="BF21" t="s">
        <v>465</v>
      </c>
      <c r="BG21">
        <v>10075.1</v>
      </c>
      <c r="BH21">
        <v>187.977846153846</v>
      </c>
      <c r="BI21">
        <v>255.10360637079199</v>
      </c>
      <c r="BJ21">
        <f t="shared" si="31"/>
        <v>0.26313136522021174</v>
      </c>
      <c r="BK21">
        <v>0.5</v>
      </c>
      <c r="BL21">
        <f t="shared" si="32"/>
        <v>841.17826060913683</v>
      </c>
      <c r="BM21">
        <f t="shared" si="33"/>
        <v>4.0685811764746669</v>
      </c>
      <c r="BN21">
        <f t="shared" si="34"/>
        <v>110.67019205382262</v>
      </c>
      <c r="BO21">
        <f t="shared" si="35"/>
        <v>6.4127002004478757E-3</v>
      </c>
      <c r="BP21">
        <f t="shared" si="36"/>
        <v>3.0490607510214525</v>
      </c>
      <c r="BQ21">
        <f t="shared" si="37"/>
        <v>128.22300647649175</v>
      </c>
      <c r="BR21" t="s">
        <v>441</v>
      </c>
      <c r="BS21">
        <v>0</v>
      </c>
      <c r="BT21">
        <f t="shared" si="38"/>
        <v>128.22300647649175</v>
      </c>
      <c r="BU21">
        <f t="shared" si="39"/>
        <v>0.49736889924590022</v>
      </c>
      <c r="BV21">
        <f t="shared" si="40"/>
        <v>0.52904668068141303</v>
      </c>
      <c r="BW21">
        <f t="shared" si="41"/>
        <v>0.85975503582641044</v>
      </c>
      <c r="BX21">
        <f t="shared" si="42"/>
        <v>1.3757302937611184</v>
      </c>
      <c r="BY21">
        <f t="shared" si="43"/>
        <v>0.9409730394128798</v>
      </c>
      <c r="BZ21">
        <f t="shared" si="44"/>
        <v>0.36087207802062243</v>
      </c>
      <c r="CA21">
        <f t="shared" si="45"/>
        <v>0.63912792197937751</v>
      </c>
      <c r="CB21">
        <v>282</v>
      </c>
      <c r="CC21">
        <v>290</v>
      </c>
      <c r="CD21">
        <v>242.2</v>
      </c>
      <c r="CE21">
        <v>105</v>
      </c>
      <c r="CF21">
        <v>10075.1</v>
      </c>
      <c r="CG21">
        <v>241.51</v>
      </c>
      <c r="CH21">
        <v>0.69</v>
      </c>
      <c r="CI21">
        <v>300</v>
      </c>
      <c r="CJ21">
        <v>24.1</v>
      </c>
      <c r="CK21">
        <v>255.10360637079199</v>
      </c>
      <c r="CL21">
        <v>0.96728530314259098</v>
      </c>
      <c r="CM21">
        <v>-13.698664527641601</v>
      </c>
      <c r="CN21">
        <v>0.85605787887718998</v>
      </c>
      <c r="CO21">
        <v>0.90143100672393495</v>
      </c>
      <c r="CP21">
        <v>-7.5112035595105804E-3</v>
      </c>
      <c r="CQ21">
        <v>290</v>
      </c>
      <c r="CR21">
        <v>241.26</v>
      </c>
      <c r="CS21">
        <v>775</v>
      </c>
      <c r="CT21">
        <v>10041.200000000001</v>
      </c>
      <c r="CU21">
        <v>241.46</v>
      </c>
      <c r="CV21">
        <v>-0.2</v>
      </c>
      <c r="DJ21">
        <f t="shared" si="46"/>
        <v>999.98131249999994</v>
      </c>
      <c r="DK21">
        <f t="shared" si="47"/>
        <v>841.17826060913683</v>
      </c>
      <c r="DL21">
        <f t="shared" si="48"/>
        <v>0.84119398042164606</v>
      </c>
      <c r="DM21">
        <f t="shared" si="49"/>
        <v>0.16190438221377701</v>
      </c>
      <c r="DN21">
        <v>2.0009999999999999</v>
      </c>
      <c r="DO21">
        <v>0.5</v>
      </c>
      <c r="DP21" t="s">
        <v>442</v>
      </c>
      <c r="DQ21">
        <v>2</v>
      </c>
      <c r="DR21" t="b">
        <v>1</v>
      </c>
      <c r="DS21">
        <v>1686678624.5</v>
      </c>
      <c r="DT21">
        <v>398.40300000000002</v>
      </c>
      <c r="DU21">
        <v>400.28512499999999</v>
      </c>
      <c r="DV21">
        <v>16.038968749999999</v>
      </c>
      <c r="DW21">
        <v>15.891668749999999</v>
      </c>
      <c r="DX21">
        <v>398.54300000000001</v>
      </c>
      <c r="DY21">
        <v>15.890968750000001</v>
      </c>
      <c r="DZ21">
        <v>500.11025000000001</v>
      </c>
      <c r="EA21">
        <v>100.4898125</v>
      </c>
      <c r="EB21">
        <v>9.9937693750000001E-2</v>
      </c>
      <c r="EC21">
        <v>25.293312499999999</v>
      </c>
      <c r="ED21">
        <v>25.15425625</v>
      </c>
      <c r="EE21">
        <v>999.9</v>
      </c>
      <c r="EF21">
        <v>0</v>
      </c>
      <c r="EG21">
        <v>0</v>
      </c>
      <c r="EH21">
        <v>10004.214375</v>
      </c>
      <c r="EI21">
        <v>0</v>
      </c>
      <c r="EJ21">
        <v>0.221023</v>
      </c>
      <c r="EK21">
        <v>-1.8724375</v>
      </c>
      <c r="EL21">
        <v>404.907625</v>
      </c>
      <c r="EM21">
        <v>406.74918750000001</v>
      </c>
      <c r="EN21">
        <v>0.14882693750000001</v>
      </c>
      <c r="EO21">
        <v>400.28512499999999</v>
      </c>
      <c r="EP21">
        <v>15.891668749999999</v>
      </c>
      <c r="EQ21">
        <v>1.6119056249999999</v>
      </c>
      <c r="ER21">
        <v>1.5969493749999999</v>
      </c>
      <c r="ES21">
        <v>14.0731</v>
      </c>
      <c r="ET21">
        <v>13.92941875</v>
      </c>
      <c r="EU21">
        <v>999.98131249999994</v>
      </c>
      <c r="EV21">
        <v>0.96000406250000003</v>
      </c>
      <c r="EW21">
        <v>3.9996031250000001E-2</v>
      </c>
      <c r="EX21">
        <v>0</v>
      </c>
      <c r="EY21">
        <v>187.972375</v>
      </c>
      <c r="EZ21">
        <v>4.9999900000000004</v>
      </c>
      <c r="FA21">
        <v>2244.256875</v>
      </c>
      <c r="FB21">
        <v>8665.1531250000007</v>
      </c>
      <c r="FC21">
        <v>36.25</v>
      </c>
      <c r="FD21">
        <v>38.128875000000001</v>
      </c>
      <c r="FE21">
        <v>37.398249999999997</v>
      </c>
      <c r="FF21">
        <v>37.875</v>
      </c>
      <c r="FG21">
        <v>38.936999999999998</v>
      </c>
      <c r="FH21">
        <v>955.18624999999997</v>
      </c>
      <c r="FI21">
        <v>39.798749999999998</v>
      </c>
      <c r="FJ21">
        <v>0</v>
      </c>
      <c r="FK21">
        <v>1228.5</v>
      </c>
      <c r="FL21">
        <v>0</v>
      </c>
      <c r="FM21">
        <v>187.977846153846</v>
      </c>
      <c r="FN21">
        <v>-0.51001709406926499</v>
      </c>
      <c r="FO21">
        <v>18.125812130329798</v>
      </c>
      <c r="FP21">
        <v>2243.9230769230799</v>
      </c>
      <c r="FQ21">
        <v>15</v>
      </c>
      <c r="FR21">
        <v>1686678654</v>
      </c>
      <c r="FS21" t="s">
        <v>466</v>
      </c>
      <c r="FT21">
        <v>1686678652</v>
      </c>
      <c r="FU21">
        <v>1686678654</v>
      </c>
      <c r="FV21">
        <v>6</v>
      </c>
      <c r="FW21">
        <v>-8.9999999999999993E-3</v>
      </c>
      <c r="FX21">
        <v>2E-3</v>
      </c>
      <c r="FY21">
        <v>-0.14000000000000001</v>
      </c>
      <c r="FZ21">
        <v>0.14799999999999999</v>
      </c>
      <c r="GA21">
        <v>399</v>
      </c>
      <c r="GB21">
        <v>16</v>
      </c>
      <c r="GC21">
        <v>0.24</v>
      </c>
      <c r="GD21">
        <v>0.16</v>
      </c>
      <c r="GE21">
        <v>-1.839521</v>
      </c>
      <c r="GF21">
        <v>-1.0338532330827099</v>
      </c>
      <c r="GG21">
        <v>0.217045859276329</v>
      </c>
      <c r="GH21">
        <v>0</v>
      </c>
      <c r="GI21">
        <v>187.981941176471</v>
      </c>
      <c r="GJ21">
        <v>-0.24259740304969599</v>
      </c>
      <c r="GK21">
        <v>0.206447392697405</v>
      </c>
      <c r="GL21">
        <v>1</v>
      </c>
      <c r="GM21">
        <v>0.1461518</v>
      </c>
      <c r="GN21">
        <v>7.1057503759398302E-2</v>
      </c>
      <c r="GO21">
        <v>7.0578337087239401E-3</v>
      </c>
      <c r="GP21">
        <v>1</v>
      </c>
      <c r="GQ21">
        <v>2</v>
      </c>
      <c r="GR21">
        <v>3</v>
      </c>
      <c r="GS21" t="s">
        <v>453</v>
      </c>
      <c r="GT21">
        <v>2.95147</v>
      </c>
      <c r="GU21">
        <v>2.7107999999999999</v>
      </c>
      <c r="GV21">
        <v>0.10463</v>
      </c>
      <c r="GW21">
        <v>0.10456799999999999</v>
      </c>
      <c r="GX21">
        <v>8.6715600000000004E-2</v>
      </c>
      <c r="GY21">
        <v>8.6783600000000002E-2</v>
      </c>
      <c r="GZ21">
        <v>27869.8</v>
      </c>
      <c r="HA21">
        <v>32222.6</v>
      </c>
      <c r="HB21">
        <v>31022.9</v>
      </c>
      <c r="HC21">
        <v>34657.4</v>
      </c>
      <c r="HD21">
        <v>38624.1</v>
      </c>
      <c r="HE21">
        <v>39180.5</v>
      </c>
      <c r="HF21">
        <v>42649.4</v>
      </c>
      <c r="HG21">
        <v>42973.3</v>
      </c>
      <c r="HH21">
        <v>1.9803200000000001</v>
      </c>
      <c r="HI21">
        <v>2.2340800000000001</v>
      </c>
      <c r="HJ21">
        <v>0.15723699999999999</v>
      </c>
      <c r="HK21">
        <v>0</v>
      </c>
      <c r="HL21">
        <v>22.577500000000001</v>
      </c>
      <c r="HM21">
        <v>999.9</v>
      </c>
      <c r="HN21">
        <v>66.28</v>
      </c>
      <c r="HO21">
        <v>23.776</v>
      </c>
      <c r="HP21">
        <v>19.489799999999999</v>
      </c>
      <c r="HQ21">
        <v>59.481099999999998</v>
      </c>
      <c r="HR21">
        <v>18.357399999999998</v>
      </c>
      <c r="HS21">
        <v>1</v>
      </c>
      <c r="HT21">
        <v>-0.30057699999999998</v>
      </c>
      <c r="HU21">
        <v>-1.3514900000000001</v>
      </c>
      <c r="HV21">
        <v>20.291399999999999</v>
      </c>
      <c r="HW21">
        <v>5.24634</v>
      </c>
      <c r="HX21">
        <v>11.986000000000001</v>
      </c>
      <c r="HY21">
        <v>4.9728000000000003</v>
      </c>
      <c r="HZ21">
        <v>3.2976000000000001</v>
      </c>
      <c r="IA21">
        <v>9999</v>
      </c>
      <c r="IB21">
        <v>9999</v>
      </c>
      <c r="IC21">
        <v>9999</v>
      </c>
      <c r="ID21">
        <v>999.9</v>
      </c>
      <c r="IE21">
        <v>4.9719100000000003</v>
      </c>
      <c r="IF21">
        <v>1.85379</v>
      </c>
      <c r="IG21">
        <v>1.85486</v>
      </c>
      <c r="IH21">
        <v>1.85914</v>
      </c>
      <c r="II21">
        <v>1.8535200000000001</v>
      </c>
      <c r="IJ21">
        <v>1.8579699999999999</v>
      </c>
      <c r="IK21">
        <v>1.8551599999999999</v>
      </c>
      <c r="IL21">
        <v>1.85375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-0.14000000000000001</v>
      </c>
      <c r="JA21">
        <v>0.14799999999999999</v>
      </c>
      <c r="JB21">
        <v>0.12468002277802399</v>
      </c>
      <c r="JC21">
        <v>-6.8838208586326796E-4</v>
      </c>
      <c r="JD21">
        <v>1.2146953680521199E-7</v>
      </c>
      <c r="JE21">
        <v>-3.3979593155360199E-13</v>
      </c>
      <c r="JF21">
        <v>1.1788041902219199E-2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20.2</v>
      </c>
      <c r="JO21">
        <v>20.2</v>
      </c>
      <c r="JP21">
        <v>0.97412100000000001</v>
      </c>
      <c r="JQ21">
        <v>2.3791500000000001</v>
      </c>
      <c r="JR21">
        <v>1.5966800000000001</v>
      </c>
      <c r="JS21">
        <v>2.33521</v>
      </c>
      <c r="JT21">
        <v>1.5905800000000001</v>
      </c>
      <c r="JU21">
        <v>2.49512</v>
      </c>
      <c r="JV21">
        <v>28.2272</v>
      </c>
      <c r="JW21">
        <v>14.3947</v>
      </c>
      <c r="JX21">
        <v>18</v>
      </c>
      <c r="JY21">
        <v>441.84399999999999</v>
      </c>
      <c r="JZ21">
        <v>584.38499999999999</v>
      </c>
      <c r="KA21">
        <v>25.001100000000001</v>
      </c>
      <c r="KB21">
        <v>23.279900000000001</v>
      </c>
      <c r="KC21">
        <v>30.0002</v>
      </c>
      <c r="KD21">
        <v>23.2699</v>
      </c>
      <c r="KE21">
        <v>23.244</v>
      </c>
      <c r="KF21">
        <v>19.5351</v>
      </c>
      <c r="KG21">
        <v>20.831499999999998</v>
      </c>
      <c r="KH21">
        <v>52.0122</v>
      </c>
      <c r="KI21">
        <v>25</v>
      </c>
      <c r="KJ21">
        <v>400</v>
      </c>
      <c r="KK21">
        <v>15.8767</v>
      </c>
      <c r="KL21">
        <v>100.991</v>
      </c>
      <c r="KM21">
        <v>100.992</v>
      </c>
    </row>
    <row r="22" spans="1:299" x14ac:dyDescent="0.2">
      <c r="A22">
        <v>6</v>
      </c>
      <c r="B22">
        <v>1686679909.0999999</v>
      </c>
      <c r="C22">
        <v>8499.0999999046307</v>
      </c>
      <c r="D22" t="s">
        <v>467</v>
      </c>
      <c r="E22" t="s">
        <v>468</v>
      </c>
      <c r="F22">
        <v>30</v>
      </c>
      <c r="G22" s="2">
        <v>19.2</v>
      </c>
      <c r="H22" t="s">
        <v>450</v>
      </c>
      <c r="I22">
        <v>70</v>
      </c>
      <c r="J22" s="2">
        <v>39</v>
      </c>
      <c r="K22">
        <v>1686679900.5999999</v>
      </c>
      <c r="L22">
        <f t="shared" si="0"/>
        <v>6.1573918328699053E-4</v>
      </c>
      <c r="M22">
        <f t="shared" si="1"/>
        <v>0.61573918328699051</v>
      </c>
      <c r="N22">
        <f t="shared" si="2"/>
        <v>4.7059845354723455</v>
      </c>
      <c r="O22">
        <f t="shared" si="3"/>
        <v>397.42943750000001</v>
      </c>
      <c r="P22">
        <f t="shared" si="4"/>
        <v>160.06568305018882</v>
      </c>
      <c r="Q22">
        <f t="shared" si="5"/>
        <v>16.101649237537249</v>
      </c>
      <c r="R22">
        <f t="shared" si="6"/>
        <v>39.979021595092512</v>
      </c>
      <c r="S22">
        <f t="shared" si="7"/>
        <v>3.3050854472613092E-2</v>
      </c>
      <c r="T22">
        <f t="shared" si="8"/>
        <v>3</v>
      </c>
      <c r="U22">
        <f t="shared" si="9"/>
        <v>3.2849893725521009E-2</v>
      </c>
      <c r="V22">
        <f t="shared" si="10"/>
        <v>2.0549137090813546E-2</v>
      </c>
      <c r="W22">
        <f t="shared" si="11"/>
        <v>161.90149333202552</v>
      </c>
      <c r="X22">
        <f t="shared" si="12"/>
        <v>26.589682159767094</v>
      </c>
      <c r="Y22">
        <f t="shared" si="13"/>
        <v>26.589682159767094</v>
      </c>
      <c r="Z22">
        <f t="shared" si="14"/>
        <v>3.4938074820647271</v>
      </c>
      <c r="AA22">
        <f t="shared" si="15"/>
        <v>49.643497453210543</v>
      </c>
      <c r="AB22">
        <f t="shared" si="16"/>
        <v>1.6565400654617854</v>
      </c>
      <c r="AC22">
        <f t="shared" si="17"/>
        <v>3.3368721996734614</v>
      </c>
      <c r="AD22">
        <f t="shared" si="18"/>
        <v>1.8372674166029417</v>
      </c>
      <c r="AE22">
        <f t="shared" si="19"/>
        <v>-27.154097982956284</v>
      </c>
      <c r="AF22">
        <f t="shared" si="20"/>
        <v>-125.80447304209045</v>
      </c>
      <c r="AG22">
        <f t="shared" si="21"/>
        <v>-8.9779019849332204</v>
      </c>
      <c r="AH22">
        <f t="shared" si="22"/>
        <v>-3.4979677954439126E-2</v>
      </c>
      <c r="AI22">
        <f t="shared" si="23"/>
        <v>5.606133435240225</v>
      </c>
      <c r="AJ22">
        <f t="shared" si="24"/>
        <v>0.58498186495158133</v>
      </c>
      <c r="AK22">
        <f t="shared" si="25"/>
        <v>4.7059845354723455</v>
      </c>
      <c r="AL22">
        <v>406.79511821509999</v>
      </c>
      <c r="AM22">
        <v>404.46671515151502</v>
      </c>
      <c r="AN22">
        <v>7.6480413340289294E-2</v>
      </c>
      <c r="AO22">
        <v>67.039759721407606</v>
      </c>
      <c r="AP22">
        <f t="shared" si="26"/>
        <v>0.61573918328699051</v>
      </c>
      <c r="AQ22">
        <v>16.242663599225299</v>
      </c>
      <c r="AR22">
        <v>16.484895757575799</v>
      </c>
      <c r="AS22">
        <v>9.6458951710021402E-6</v>
      </c>
      <c r="AT22">
        <v>77.597493915591599</v>
      </c>
      <c r="AU22">
        <v>28</v>
      </c>
      <c r="AV22">
        <v>6</v>
      </c>
      <c r="AW22">
        <f t="shared" si="27"/>
        <v>1</v>
      </c>
      <c r="AX22">
        <f t="shared" si="28"/>
        <v>0</v>
      </c>
      <c r="AY22">
        <f t="shared" si="29"/>
        <v>53294.871677354378</v>
      </c>
      <c r="AZ22" t="s">
        <v>439</v>
      </c>
      <c r="BA22">
        <v>10043.6</v>
      </c>
      <c r="BB22">
        <v>206.31078664343801</v>
      </c>
      <c r="BC22">
        <v>1032.93</v>
      </c>
      <c r="BD22">
        <f t="shared" si="30"/>
        <v>0.80026643950370502</v>
      </c>
      <c r="BE22">
        <v>-1.3256428239459399</v>
      </c>
      <c r="BF22" t="s">
        <v>469</v>
      </c>
      <c r="BG22">
        <v>10064.700000000001</v>
      </c>
      <c r="BH22">
        <v>194.22116</v>
      </c>
      <c r="BI22">
        <v>270.54004315354899</v>
      </c>
      <c r="BJ22">
        <f t="shared" si="31"/>
        <v>0.28209828853406771</v>
      </c>
      <c r="BK22">
        <v>0.5</v>
      </c>
      <c r="BL22">
        <f t="shared" si="32"/>
        <v>841.17587019794064</v>
      </c>
      <c r="BM22">
        <f t="shared" si="33"/>
        <v>4.7059845354723455</v>
      </c>
      <c r="BN22">
        <f t="shared" si="34"/>
        <v>118.64713666949707</v>
      </c>
      <c r="BO22">
        <f t="shared" si="35"/>
        <v>7.1704712095449884E-3</v>
      </c>
      <c r="BP22">
        <f t="shared" si="36"/>
        <v>2.8180299964458322</v>
      </c>
      <c r="BQ22">
        <f t="shared" si="37"/>
        <v>132.00889710920563</v>
      </c>
      <c r="BR22" t="s">
        <v>441</v>
      </c>
      <c r="BS22">
        <v>0</v>
      </c>
      <c r="BT22">
        <f t="shared" si="38"/>
        <v>132.00889710920563</v>
      </c>
      <c r="BU22">
        <f t="shared" si="39"/>
        <v>0.51205412858501675</v>
      </c>
      <c r="BV22">
        <f t="shared" si="40"/>
        <v>0.55091497712088211</v>
      </c>
      <c r="BW22">
        <f t="shared" si="41"/>
        <v>0.84623387597444755</v>
      </c>
      <c r="BX22">
        <f t="shared" si="42"/>
        <v>1.1882261651516215</v>
      </c>
      <c r="BY22">
        <f t="shared" si="43"/>
        <v>0.92229885844377801</v>
      </c>
      <c r="BZ22">
        <f t="shared" si="44"/>
        <v>0.37444776115368122</v>
      </c>
      <c r="CA22">
        <f t="shared" si="45"/>
        <v>0.62555223884631883</v>
      </c>
      <c r="CB22">
        <v>283</v>
      </c>
      <c r="CC22">
        <v>290</v>
      </c>
      <c r="CD22">
        <v>255.87</v>
      </c>
      <c r="CE22">
        <v>175</v>
      </c>
      <c r="CF22">
        <v>10064.700000000001</v>
      </c>
      <c r="CG22">
        <v>255</v>
      </c>
      <c r="CH22">
        <v>0.87</v>
      </c>
      <c r="CI22">
        <v>300</v>
      </c>
      <c r="CJ22">
        <v>24.1</v>
      </c>
      <c r="CK22">
        <v>270.54004315354899</v>
      </c>
      <c r="CL22">
        <v>1.0562440088193801</v>
      </c>
      <c r="CM22">
        <v>-15.6399076720369</v>
      </c>
      <c r="CN22">
        <v>0.93455930043254798</v>
      </c>
      <c r="CO22">
        <v>0.90910929211813196</v>
      </c>
      <c r="CP22">
        <v>-7.5101105672969997E-3</v>
      </c>
      <c r="CQ22">
        <v>290</v>
      </c>
      <c r="CR22">
        <v>254.98</v>
      </c>
      <c r="CS22">
        <v>645</v>
      </c>
      <c r="CT22">
        <v>10044.1</v>
      </c>
      <c r="CU22">
        <v>254.97</v>
      </c>
      <c r="CV22">
        <v>0.01</v>
      </c>
      <c r="DJ22">
        <f t="shared" si="46"/>
        <v>999.97806249999996</v>
      </c>
      <c r="DK22">
        <f t="shared" si="47"/>
        <v>841.17587019794064</v>
      </c>
      <c r="DL22">
        <f t="shared" si="48"/>
        <v>0.84119432389842119</v>
      </c>
      <c r="DM22">
        <f t="shared" si="49"/>
        <v>0.16190504512395293</v>
      </c>
      <c r="DN22">
        <v>2.0009999999999999</v>
      </c>
      <c r="DO22">
        <v>0.5</v>
      </c>
      <c r="DP22" t="s">
        <v>442</v>
      </c>
      <c r="DQ22">
        <v>2</v>
      </c>
      <c r="DR22" t="b">
        <v>1</v>
      </c>
      <c r="DS22">
        <v>1686679900.5999999</v>
      </c>
      <c r="DT22">
        <v>397.42943750000001</v>
      </c>
      <c r="DU22">
        <v>399.76543750000002</v>
      </c>
      <c r="DV22">
        <v>16.467581249999999</v>
      </c>
      <c r="DW22">
        <v>16.237387500000001</v>
      </c>
      <c r="DX22">
        <v>397.4514375</v>
      </c>
      <c r="DY22">
        <v>16.315581250000001</v>
      </c>
      <c r="DZ22">
        <v>500.13200000000001</v>
      </c>
      <c r="EA22">
        <v>100.4939375</v>
      </c>
      <c r="EB22">
        <v>0.100074475</v>
      </c>
      <c r="EC22">
        <v>25.811843750000001</v>
      </c>
      <c r="ED22">
        <v>25.8480375</v>
      </c>
      <c r="EE22">
        <v>999.9</v>
      </c>
      <c r="EF22">
        <v>0</v>
      </c>
      <c r="EG22">
        <v>0</v>
      </c>
      <c r="EH22">
        <v>9989.2975000000006</v>
      </c>
      <c r="EI22">
        <v>0</v>
      </c>
      <c r="EJ22">
        <v>0.221023</v>
      </c>
      <c r="EK22">
        <v>-2.4525562500000002</v>
      </c>
      <c r="EL22">
        <v>403.96887500000003</v>
      </c>
      <c r="EM22">
        <v>406.36381249999999</v>
      </c>
      <c r="EN22">
        <v>0.23918175</v>
      </c>
      <c r="EO22">
        <v>399.76543750000002</v>
      </c>
      <c r="EP22">
        <v>16.237387500000001</v>
      </c>
      <c r="EQ22">
        <v>1.6557956250000001</v>
      </c>
      <c r="ER22">
        <v>1.6317593749999999</v>
      </c>
      <c r="ES22">
        <v>14.488099999999999</v>
      </c>
      <c r="ET22">
        <v>14.262025</v>
      </c>
      <c r="EU22">
        <v>999.97806249999996</v>
      </c>
      <c r="EV22">
        <v>0.95999218750000004</v>
      </c>
      <c r="EW22">
        <v>4.0008156250000003E-2</v>
      </c>
      <c r="EX22">
        <v>0</v>
      </c>
      <c r="EY22">
        <v>194.20706250000001</v>
      </c>
      <c r="EZ22">
        <v>4.9999900000000004</v>
      </c>
      <c r="FA22">
        <v>2330.913125</v>
      </c>
      <c r="FB22">
        <v>8665.0918750000001</v>
      </c>
      <c r="FC22">
        <v>36.757750000000001</v>
      </c>
      <c r="FD22">
        <v>39.007750000000001</v>
      </c>
      <c r="FE22">
        <v>37.936999999999998</v>
      </c>
      <c r="FF22">
        <v>38.625</v>
      </c>
      <c r="FG22">
        <v>39.472437499999998</v>
      </c>
      <c r="FH22">
        <v>955.17</v>
      </c>
      <c r="FI22">
        <v>39.81</v>
      </c>
      <c r="FJ22">
        <v>0</v>
      </c>
      <c r="FK22">
        <v>1274.2999999523199</v>
      </c>
      <c r="FL22">
        <v>0</v>
      </c>
      <c r="FM22">
        <v>194.22116</v>
      </c>
      <c r="FN22">
        <v>-0.33269229588343302</v>
      </c>
      <c r="FO22">
        <v>-127.97153882751699</v>
      </c>
      <c r="FP22">
        <v>2328.1291999999999</v>
      </c>
      <c r="FQ22">
        <v>15</v>
      </c>
      <c r="FR22">
        <v>1686679951.0999999</v>
      </c>
      <c r="FS22" t="s">
        <v>470</v>
      </c>
      <c r="FT22">
        <v>1686679951.0999999</v>
      </c>
      <c r="FU22">
        <v>1686679930.0999999</v>
      </c>
      <c r="FV22">
        <v>7</v>
      </c>
      <c r="FW22">
        <v>0.122</v>
      </c>
      <c r="FX22">
        <v>-5.0000000000000001E-3</v>
      </c>
      <c r="FY22">
        <v>-2.1999999999999999E-2</v>
      </c>
      <c r="FZ22">
        <v>0.152</v>
      </c>
      <c r="GA22">
        <v>409</v>
      </c>
      <c r="GB22">
        <v>16</v>
      </c>
      <c r="GC22">
        <v>1.03</v>
      </c>
      <c r="GD22">
        <v>0.14000000000000001</v>
      </c>
      <c r="GE22">
        <v>-2.0495239047618998</v>
      </c>
      <c r="GF22">
        <v>-6.1995052987013004</v>
      </c>
      <c r="GG22">
        <v>0.731506754586847</v>
      </c>
      <c r="GH22">
        <v>0</v>
      </c>
      <c r="GI22">
        <v>194.25673529411799</v>
      </c>
      <c r="GJ22">
        <v>-0.139663857635524</v>
      </c>
      <c r="GK22">
        <v>0.17521202430257801</v>
      </c>
      <c r="GL22">
        <v>1</v>
      </c>
      <c r="GM22">
        <v>0.24083309523809501</v>
      </c>
      <c r="GN22">
        <v>-2.98181298701298E-2</v>
      </c>
      <c r="GO22">
        <v>3.1229996859667999E-3</v>
      </c>
      <c r="GP22">
        <v>1</v>
      </c>
      <c r="GQ22">
        <v>2</v>
      </c>
      <c r="GR22">
        <v>3</v>
      </c>
      <c r="GS22" t="s">
        <v>453</v>
      </c>
      <c r="GT22">
        <v>2.9502100000000002</v>
      </c>
      <c r="GU22">
        <v>2.7107399999999999</v>
      </c>
      <c r="GV22">
        <v>0.104185</v>
      </c>
      <c r="GW22">
        <v>0.104279</v>
      </c>
      <c r="GX22">
        <v>8.8194099999999997E-2</v>
      </c>
      <c r="GY22">
        <v>8.7980299999999997E-2</v>
      </c>
      <c r="GZ22">
        <v>27829.1</v>
      </c>
      <c r="HA22">
        <v>32167.7</v>
      </c>
      <c r="HB22">
        <v>30968.400000000001</v>
      </c>
      <c r="HC22">
        <v>34593.9</v>
      </c>
      <c r="HD22">
        <v>38491.800000000003</v>
      </c>
      <c r="HE22">
        <v>39060.5</v>
      </c>
      <c r="HF22">
        <v>42573.5</v>
      </c>
      <c r="HG22">
        <v>42898.7</v>
      </c>
      <c r="HH22">
        <v>1.9877</v>
      </c>
      <c r="HI22">
        <v>2.2117</v>
      </c>
      <c r="HJ22">
        <v>0.13822300000000001</v>
      </c>
      <c r="HK22">
        <v>0</v>
      </c>
      <c r="HL22">
        <v>23.59</v>
      </c>
      <c r="HM22">
        <v>999.9</v>
      </c>
      <c r="HN22">
        <v>66.853999999999999</v>
      </c>
      <c r="HO22">
        <v>24.481000000000002</v>
      </c>
      <c r="HP22">
        <v>20.506599999999999</v>
      </c>
      <c r="HQ22">
        <v>60.109200000000001</v>
      </c>
      <c r="HR22">
        <v>18.2011</v>
      </c>
      <c r="HS22">
        <v>1</v>
      </c>
      <c r="HT22">
        <v>-0.216949</v>
      </c>
      <c r="HU22">
        <v>-0.71730400000000005</v>
      </c>
      <c r="HV22">
        <v>20.293700000000001</v>
      </c>
      <c r="HW22">
        <v>5.2466400000000002</v>
      </c>
      <c r="HX22">
        <v>11.986000000000001</v>
      </c>
      <c r="HY22">
        <v>4.9733000000000001</v>
      </c>
      <c r="HZ22">
        <v>3.2970799999999998</v>
      </c>
      <c r="IA22">
        <v>9999</v>
      </c>
      <c r="IB22">
        <v>9999</v>
      </c>
      <c r="IC22">
        <v>9999</v>
      </c>
      <c r="ID22">
        <v>999.9</v>
      </c>
      <c r="IE22">
        <v>4.9718999999999998</v>
      </c>
      <c r="IF22">
        <v>1.85388</v>
      </c>
      <c r="IG22">
        <v>1.8549100000000001</v>
      </c>
      <c r="IH22">
        <v>1.8592500000000001</v>
      </c>
      <c r="II22">
        <v>1.85362</v>
      </c>
      <c r="IJ22">
        <v>1.8580300000000001</v>
      </c>
      <c r="IK22">
        <v>1.8551800000000001</v>
      </c>
      <c r="IL22">
        <v>1.85379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-2.1999999999999999E-2</v>
      </c>
      <c r="JA22">
        <v>0.152</v>
      </c>
      <c r="JB22">
        <v>0.11583090494792</v>
      </c>
      <c r="JC22">
        <v>-6.8838208586326796E-4</v>
      </c>
      <c r="JD22">
        <v>1.2146953680521199E-7</v>
      </c>
      <c r="JE22">
        <v>-3.3979593155360199E-13</v>
      </c>
      <c r="JF22">
        <v>1.33974010875738E-2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21</v>
      </c>
      <c r="JO22">
        <v>20.9</v>
      </c>
      <c r="JP22">
        <v>0.96801800000000005</v>
      </c>
      <c r="JQ22">
        <v>2.3889200000000002</v>
      </c>
      <c r="JR22">
        <v>1.5966800000000001</v>
      </c>
      <c r="JS22">
        <v>2.3339799999999999</v>
      </c>
      <c r="JT22">
        <v>1.5905800000000001</v>
      </c>
      <c r="JU22">
        <v>2.4072300000000002</v>
      </c>
      <c r="JV22">
        <v>29.537800000000001</v>
      </c>
      <c r="JW22">
        <v>14.2021</v>
      </c>
      <c r="JX22">
        <v>18</v>
      </c>
      <c r="JY22">
        <v>454.79199999999997</v>
      </c>
      <c r="JZ22">
        <v>579.80700000000002</v>
      </c>
      <c r="KA22">
        <v>25.0016</v>
      </c>
      <c r="KB22">
        <v>24.456</v>
      </c>
      <c r="KC22">
        <v>30.000599999999999</v>
      </c>
      <c r="KD22">
        <v>24.3231</v>
      </c>
      <c r="KE22">
        <v>24.277899999999999</v>
      </c>
      <c r="KF22">
        <v>19.413599999999999</v>
      </c>
      <c r="KG22">
        <v>23.698599999999999</v>
      </c>
      <c r="KH22">
        <v>45.322000000000003</v>
      </c>
      <c r="KI22">
        <v>25</v>
      </c>
      <c r="KJ22">
        <v>400</v>
      </c>
      <c r="KK22">
        <v>16.2592</v>
      </c>
      <c r="KL22">
        <v>100.813</v>
      </c>
      <c r="KM22">
        <v>100.812</v>
      </c>
    </row>
    <row r="23" spans="1:299" x14ac:dyDescent="0.2">
      <c r="A23">
        <v>7</v>
      </c>
      <c r="B23">
        <v>1686682242.0999999</v>
      </c>
      <c r="C23">
        <v>10832.0999999046</v>
      </c>
      <c r="D23" t="s">
        <v>471</v>
      </c>
      <c r="E23" t="s">
        <v>472</v>
      </c>
      <c r="F23">
        <v>30</v>
      </c>
      <c r="G23" s="2">
        <v>18.8</v>
      </c>
      <c r="H23" t="s">
        <v>438</v>
      </c>
      <c r="I23">
        <v>160</v>
      </c>
      <c r="J23" s="2">
        <v>39</v>
      </c>
      <c r="K23">
        <v>1686682234.0999999</v>
      </c>
      <c r="L23">
        <f t="shared" si="0"/>
        <v>2.0121897884898353E-4</v>
      </c>
      <c r="M23">
        <f t="shared" si="1"/>
        <v>0.20121897884898352</v>
      </c>
      <c r="N23">
        <f t="shared" si="2"/>
        <v>2.4448611725983413</v>
      </c>
      <c r="O23">
        <f t="shared" si="3"/>
        <v>399.07093333333302</v>
      </c>
      <c r="P23">
        <f t="shared" si="4"/>
        <v>32.375073083560885</v>
      </c>
      <c r="Q23">
        <f t="shared" si="5"/>
        <v>3.2576155726543505</v>
      </c>
      <c r="R23">
        <f t="shared" si="6"/>
        <v>40.15495760163963</v>
      </c>
      <c r="S23">
        <f t="shared" si="7"/>
        <v>1.0875756020925142E-2</v>
      </c>
      <c r="T23">
        <f t="shared" si="8"/>
        <v>3</v>
      </c>
      <c r="U23">
        <f t="shared" si="9"/>
        <v>1.0853899470271574E-2</v>
      </c>
      <c r="V23">
        <f t="shared" si="10"/>
        <v>6.7856471936261174E-3</v>
      </c>
      <c r="W23">
        <f t="shared" si="11"/>
        <v>161.90634372684582</v>
      </c>
      <c r="X23">
        <f t="shared" si="12"/>
        <v>26.409145942195206</v>
      </c>
      <c r="Y23">
        <f t="shared" si="13"/>
        <v>26.409145942195206</v>
      </c>
      <c r="Z23">
        <f t="shared" si="14"/>
        <v>3.4568198353336137</v>
      </c>
      <c r="AA23">
        <f t="shared" si="15"/>
        <v>49.948399212419112</v>
      </c>
      <c r="AB23">
        <f t="shared" si="16"/>
        <v>1.6386508906205446</v>
      </c>
      <c r="AC23">
        <f t="shared" si="17"/>
        <v>3.2806875024197217</v>
      </c>
      <c r="AD23">
        <f t="shared" si="18"/>
        <v>1.8181689447130691</v>
      </c>
      <c r="AE23">
        <f t="shared" si="19"/>
        <v>-8.8737569672401744</v>
      </c>
      <c r="AF23">
        <f t="shared" si="20"/>
        <v>-142.90334298687827</v>
      </c>
      <c r="AG23">
        <f t="shared" si="21"/>
        <v>-10.174302522172246</v>
      </c>
      <c r="AH23">
        <f t="shared" si="22"/>
        <v>-4.5058749444876867E-2</v>
      </c>
      <c r="AI23">
        <f t="shared" si="23"/>
        <v>2.7515910898978864</v>
      </c>
      <c r="AJ23">
        <f t="shared" si="24"/>
        <v>0.23408355745386192</v>
      </c>
      <c r="AK23">
        <f t="shared" si="25"/>
        <v>2.4448611725983413</v>
      </c>
      <c r="AL23">
        <v>406.56164240555501</v>
      </c>
      <c r="AM23">
        <v>405.81740000000002</v>
      </c>
      <c r="AN23">
        <v>1.80418162796008E-3</v>
      </c>
      <c r="AO23">
        <v>67.029409536767204</v>
      </c>
      <c r="AP23">
        <f t="shared" si="26"/>
        <v>0.20121897884898352</v>
      </c>
      <c r="AQ23">
        <v>16.216376699953699</v>
      </c>
      <c r="AR23">
        <v>16.274972121212102</v>
      </c>
      <c r="AS23">
        <v>-1.52979930405048E-5</v>
      </c>
      <c r="AT23">
        <v>77.4782113250359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53431.854314145996</v>
      </c>
      <c r="AZ23" t="s">
        <v>439</v>
      </c>
      <c r="BA23">
        <v>10043.6</v>
      </c>
      <c r="BB23">
        <v>206.31078664343801</v>
      </c>
      <c r="BC23">
        <v>1032.93</v>
      </c>
      <c r="BD23">
        <f t="shared" si="30"/>
        <v>0.80026643950370502</v>
      </c>
      <c r="BE23">
        <v>-1.3256428239459399</v>
      </c>
      <c r="BF23" t="s">
        <v>473</v>
      </c>
      <c r="BG23">
        <v>10083.6</v>
      </c>
      <c r="BH23">
        <v>168.02647999999999</v>
      </c>
      <c r="BI23">
        <v>208.83275913799901</v>
      </c>
      <c r="BJ23">
        <f t="shared" si="31"/>
        <v>0.19540171430208308</v>
      </c>
      <c r="BK23">
        <v>0.5</v>
      </c>
      <c r="BL23">
        <f t="shared" si="32"/>
        <v>841.20686120562209</v>
      </c>
      <c r="BM23">
        <f t="shared" si="33"/>
        <v>2.4448611725983413</v>
      </c>
      <c r="BN23">
        <f t="shared" si="34"/>
        <v>82.186631381126517</v>
      </c>
      <c r="BO23">
        <f t="shared" si="35"/>
        <v>4.4822554004616362E-3</v>
      </c>
      <c r="BP23">
        <f t="shared" si="36"/>
        <v>3.9462067362593647</v>
      </c>
      <c r="BQ23">
        <f t="shared" si="37"/>
        <v>115.37409092746928</v>
      </c>
      <c r="BR23" t="s">
        <v>441</v>
      </c>
      <c r="BS23">
        <v>0</v>
      </c>
      <c r="BT23">
        <f t="shared" si="38"/>
        <v>115.37409092746928</v>
      </c>
      <c r="BU23">
        <f t="shared" si="39"/>
        <v>0.44752877180907813</v>
      </c>
      <c r="BV23">
        <f t="shared" si="40"/>
        <v>0.43662380300644477</v>
      </c>
      <c r="BW23">
        <f t="shared" si="41"/>
        <v>0.8981438980595764</v>
      </c>
      <c r="BX23">
        <f t="shared" si="42"/>
        <v>16.180303007270581</v>
      </c>
      <c r="BY23">
        <f t="shared" si="43"/>
        <v>0.99694905168690628</v>
      </c>
      <c r="BZ23">
        <f t="shared" si="44"/>
        <v>0.29980437815017608</v>
      </c>
      <c r="CA23">
        <f t="shared" si="45"/>
        <v>0.70019562184982398</v>
      </c>
      <c r="CB23">
        <v>284</v>
      </c>
      <c r="CC23">
        <v>290</v>
      </c>
      <c r="CD23">
        <v>200.56</v>
      </c>
      <c r="CE23">
        <v>115</v>
      </c>
      <c r="CF23">
        <v>10083.6</v>
      </c>
      <c r="CG23">
        <v>200.19</v>
      </c>
      <c r="CH23">
        <v>0.37</v>
      </c>
      <c r="CI23">
        <v>300</v>
      </c>
      <c r="CJ23">
        <v>24.1</v>
      </c>
      <c r="CK23">
        <v>208.83275913799901</v>
      </c>
      <c r="CL23">
        <v>0.89247646374466805</v>
      </c>
      <c r="CM23">
        <v>-8.7164743544104102</v>
      </c>
      <c r="CN23">
        <v>0.79058745998584801</v>
      </c>
      <c r="CO23">
        <v>0.81278107627076102</v>
      </c>
      <c r="CP23">
        <v>-7.5188040044493901E-3</v>
      </c>
      <c r="CQ23">
        <v>290</v>
      </c>
      <c r="CR23">
        <v>199.89</v>
      </c>
      <c r="CS23">
        <v>665</v>
      </c>
      <c r="CT23">
        <v>10055</v>
      </c>
      <c r="CU23">
        <v>200.16</v>
      </c>
      <c r="CV23">
        <v>-0.27</v>
      </c>
      <c r="DJ23">
        <f t="shared" si="46"/>
        <v>1000.01566666667</v>
      </c>
      <c r="DK23">
        <f t="shared" si="47"/>
        <v>841.20686120562209</v>
      </c>
      <c r="DL23">
        <f t="shared" si="48"/>
        <v>0.84119368250459337</v>
      </c>
      <c r="DM23">
        <f t="shared" si="49"/>
        <v>0.1619038072338653</v>
      </c>
      <c r="DN23">
        <v>1.478</v>
      </c>
      <c r="DO23">
        <v>0.5</v>
      </c>
      <c r="DP23" t="s">
        <v>442</v>
      </c>
      <c r="DQ23">
        <v>2</v>
      </c>
      <c r="DR23" t="b">
        <v>1</v>
      </c>
      <c r="DS23">
        <v>1686682234.0999999</v>
      </c>
      <c r="DT23">
        <v>399.07093333333302</v>
      </c>
      <c r="DU23">
        <v>399.91173333333302</v>
      </c>
      <c r="DV23">
        <v>16.285360000000001</v>
      </c>
      <c r="DW23">
        <v>16.217306666666701</v>
      </c>
      <c r="DX23">
        <v>399.19693333333299</v>
      </c>
      <c r="DY23">
        <v>16.129359999999998</v>
      </c>
      <c r="DZ23">
        <v>500.109466666667</v>
      </c>
      <c r="EA23">
        <v>100.521133333333</v>
      </c>
      <c r="EB23">
        <v>9.9969953333333306E-2</v>
      </c>
      <c r="EC23">
        <v>25.525586666666701</v>
      </c>
      <c r="ED23">
        <v>25.767333333333301</v>
      </c>
      <c r="EE23">
        <v>999.9</v>
      </c>
      <c r="EF23">
        <v>0</v>
      </c>
      <c r="EG23">
        <v>0</v>
      </c>
      <c r="EH23">
        <v>10003.240666666699</v>
      </c>
      <c r="EI23">
        <v>0</v>
      </c>
      <c r="EJ23">
        <v>0.221023</v>
      </c>
      <c r="EK23">
        <v>-0.73237913333333304</v>
      </c>
      <c r="EL23">
        <v>405.786</v>
      </c>
      <c r="EM23">
        <v>406.50426666666698</v>
      </c>
      <c r="EN23">
        <v>6.3994866666666705E-2</v>
      </c>
      <c r="EO23">
        <v>399.91173333333302</v>
      </c>
      <c r="EP23">
        <v>16.217306666666701</v>
      </c>
      <c r="EQ23">
        <v>1.6366166666666699</v>
      </c>
      <c r="ER23">
        <v>1.63018533333333</v>
      </c>
      <c r="ES23">
        <v>14.3079466666667</v>
      </c>
      <c r="ET23">
        <v>14.247113333333299</v>
      </c>
      <c r="EU23">
        <v>1000.01566666667</v>
      </c>
      <c r="EV23">
        <v>0.96000706666666702</v>
      </c>
      <c r="EW23">
        <v>3.9993026666666702E-2</v>
      </c>
      <c r="EX23">
        <v>0</v>
      </c>
      <c r="EY23">
        <v>168.01599999999999</v>
      </c>
      <c r="EZ23">
        <v>4.9999900000000004</v>
      </c>
      <c r="FA23">
        <v>1973.5213333333299</v>
      </c>
      <c r="FB23">
        <v>8665.4680000000008</v>
      </c>
      <c r="FC23">
        <v>36.533066666666699</v>
      </c>
      <c r="FD23">
        <v>38.625</v>
      </c>
      <c r="FE23">
        <v>37.686999999999998</v>
      </c>
      <c r="FF23">
        <v>38.3414</v>
      </c>
      <c r="FG23">
        <v>39.25</v>
      </c>
      <c r="FH23">
        <v>955.22466666666696</v>
      </c>
      <c r="FI23">
        <v>39.79</v>
      </c>
      <c r="FJ23">
        <v>0</v>
      </c>
      <c r="FK23">
        <v>2331.5</v>
      </c>
      <c r="FL23">
        <v>0</v>
      </c>
      <c r="FM23">
        <v>168.02647999999999</v>
      </c>
      <c r="FN23">
        <v>1.0811538430454399</v>
      </c>
      <c r="FO23">
        <v>-8.5446153716337907</v>
      </c>
      <c r="FP23">
        <v>1972.8776</v>
      </c>
      <c r="FQ23">
        <v>15</v>
      </c>
      <c r="FR23">
        <v>1686682262.0999999</v>
      </c>
      <c r="FS23" t="s">
        <v>474</v>
      </c>
      <c r="FT23">
        <v>1686682261.0999999</v>
      </c>
      <c r="FU23">
        <v>1686682262.0999999</v>
      </c>
      <c r="FV23">
        <v>8</v>
      </c>
      <c r="FW23">
        <v>-0.108</v>
      </c>
      <c r="FX23">
        <v>6.0000000000000001E-3</v>
      </c>
      <c r="FY23">
        <v>-0.126</v>
      </c>
      <c r="FZ23">
        <v>0.156</v>
      </c>
      <c r="GA23">
        <v>401</v>
      </c>
      <c r="GB23">
        <v>16</v>
      </c>
      <c r="GC23">
        <v>0.37</v>
      </c>
      <c r="GD23">
        <v>0.23</v>
      </c>
      <c r="GE23">
        <v>-0.76221304999999995</v>
      </c>
      <c r="GF23">
        <v>0.11387652631579</v>
      </c>
      <c r="GG23">
        <v>9.6530048238605504E-2</v>
      </c>
      <c r="GH23">
        <v>1</v>
      </c>
      <c r="GI23">
        <v>168.00108823529399</v>
      </c>
      <c r="GJ23">
        <v>0.150328496126994</v>
      </c>
      <c r="GK23">
        <v>0.18674949683325701</v>
      </c>
      <c r="GL23">
        <v>1</v>
      </c>
      <c r="GM23">
        <v>6.8628889999999998E-2</v>
      </c>
      <c r="GN23">
        <v>-7.36833293233084E-2</v>
      </c>
      <c r="GO23">
        <v>7.3785641186412398E-3</v>
      </c>
      <c r="GP23">
        <v>1</v>
      </c>
      <c r="GQ23">
        <v>3</v>
      </c>
      <c r="GR23">
        <v>3</v>
      </c>
      <c r="GS23" t="s">
        <v>444</v>
      </c>
      <c r="GT23">
        <v>2.95113</v>
      </c>
      <c r="GU23">
        <v>2.7107899999999998</v>
      </c>
      <c r="GV23">
        <v>0.104658</v>
      </c>
      <c r="GW23">
        <v>0.104487</v>
      </c>
      <c r="GX23">
        <v>8.7566699999999997E-2</v>
      </c>
      <c r="GY23">
        <v>8.8012499999999994E-2</v>
      </c>
      <c r="GZ23">
        <v>27849.9</v>
      </c>
      <c r="HA23">
        <v>32201.7</v>
      </c>
      <c r="HB23">
        <v>31003.8</v>
      </c>
      <c r="HC23">
        <v>34634.1</v>
      </c>
      <c r="HD23">
        <v>38565.1</v>
      </c>
      <c r="HE23">
        <v>39103.5</v>
      </c>
      <c r="HF23">
        <v>42624.5</v>
      </c>
      <c r="HG23">
        <v>42947</v>
      </c>
      <c r="HH23">
        <v>2.0661999999999998</v>
      </c>
      <c r="HI23">
        <v>2.2151800000000001</v>
      </c>
      <c r="HJ23">
        <v>0.16333900000000001</v>
      </c>
      <c r="HK23">
        <v>0</v>
      </c>
      <c r="HL23">
        <v>23.063800000000001</v>
      </c>
      <c r="HM23">
        <v>999.9</v>
      </c>
      <c r="HN23">
        <v>61.957999999999998</v>
      </c>
      <c r="HO23">
        <v>25.649000000000001</v>
      </c>
      <c r="HP23">
        <v>20.369700000000002</v>
      </c>
      <c r="HQ23">
        <v>59.991100000000003</v>
      </c>
      <c r="HR23">
        <v>19.070499999999999</v>
      </c>
      <c r="HS23">
        <v>1</v>
      </c>
      <c r="HT23">
        <v>-0.27407799999999999</v>
      </c>
      <c r="HU23">
        <v>-1.1206199999999999</v>
      </c>
      <c r="HV23">
        <v>20.292999999999999</v>
      </c>
      <c r="HW23">
        <v>5.2464899999999997</v>
      </c>
      <c r="HX23">
        <v>11.9861</v>
      </c>
      <c r="HY23">
        <v>4.9730499999999997</v>
      </c>
      <c r="HZ23">
        <v>3.2974999999999999</v>
      </c>
      <c r="IA23">
        <v>9999</v>
      </c>
      <c r="IB23">
        <v>9999</v>
      </c>
      <c r="IC23">
        <v>9999</v>
      </c>
      <c r="ID23">
        <v>999.9</v>
      </c>
      <c r="IE23">
        <v>4.9718799999999996</v>
      </c>
      <c r="IF23">
        <v>1.85392</v>
      </c>
      <c r="IG23">
        <v>1.8548899999999999</v>
      </c>
      <c r="IH23">
        <v>1.85927</v>
      </c>
      <c r="II23">
        <v>1.8536300000000001</v>
      </c>
      <c r="IJ23">
        <v>1.85805</v>
      </c>
      <c r="IK23">
        <v>1.8552</v>
      </c>
      <c r="IL23">
        <v>1.85379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-0.126</v>
      </c>
      <c r="JA23">
        <v>0.156</v>
      </c>
      <c r="JB23">
        <v>0.237990039930635</v>
      </c>
      <c r="JC23">
        <v>-6.8838208586326796E-4</v>
      </c>
      <c r="JD23">
        <v>1.2146953680521199E-7</v>
      </c>
      <c r="JE23">
        <v>-3.3979593155360199E-13</v>
      </c>
      <c r="JF23">
        <v>8.6955066011380807E-3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38.200000000000003</v>
      </c>
      <c r="JO23">
        <v>38.5</v>
      </c>
      <c r="JP23">
        <v>0.97045899999999996</v>
      </c>
      <c r="JQ23">
        <v>2.3999000000000001</v>
      </c>
      <c r="JR23">
        <v>1.5966800000000001</v>
      </c>
      <c r="JS23">
        <v>2.3315399999999999</v>
      </c>
      <c r="JT23">
        <v>1.5905800000000001</v>
      </c>
      <c r="JU23">
        <v>2.4609399999999999</v>
      </c>
      <c r="JV23">
        <v>30.0932</v>
      </c>
      <c r="JW23">
        <v>13.939399999999999</v>
      </c>
      <c r="JX23">
        <v>18</v>
      </c>
      <c r="JY23">
        <v>495.07799999999997</v>
      </c>
      <c r="JZ23">
        <v>574.54200000000003</v>
      </c>
      <c r="KA23">
        <v>24.9999</v>
      </c>
      <c r="KB23">
        <v>23.678999999999998</v>
      </c>
      <c r="KC23">
        <v>30.0002</v>
      </c>
      <c r="KD23">
        <v>23.6371</v>
      </c>
      <c r="KE23">
        <v>23.6083</v>
      </c>
      <c r="KF23">
        <v>19.4527</v>
      </c>
      <c r="KG23">
        <v>21.9099</v>
      </c>
      <c r="KH23">
        <v>25.8993</v>
      </c>
      <c r="KI23">
        <v>25</v>
      </c>
      <c r="KJ23">
        <v>400</v>
      </c>
      <c r="KK23">
        <v>16.174299999999999</v>
      </c>
      <c r="KL23">
        <v>100.931</v>
      </c>
      <c r="KM23">
        <v>100.928</v>
      </c>
    </row>
    <row r="24" spans="1:299" x14ac:dyDescent="0.2">
      <c r="A24">
        <v>8</v>
      </c>
      <c r="B24">
        <v>1686683590</v>
      </c>
      <c r="C24">
        <v>12180</v>
      </c>
      <c r="D24" t="s">
        <v>475</v>
      </c>
      <c r="E24" t="s">
        <v>476</v>
      </c>
      <c r="F24">
        <v>30</v>
      </c>
      <c r="G24" s="2">
        <v>17.7</v>
      </c>
      <c r="H24" t="s">
        <v>450</v>
      </c>
      <c r="I24">
        <v>80</v>
      </c>
      <c r="J24" s="2">
        <v>39</v>
      </c>
      <c r="K24">
        <v>1686683581.5</v>
      </c>
      <c r="L24">
        <f t="shared" si="0"/>
        <v>3.918923552398515E-4</v>
      </c>
      <c r="M24">
        <f t="shared" si="1"/>
        <v>0.3918923552398515</v>
      </c>
      <c r="N24">
        <f t="shared" si="2"/>
        <v>3.8770439573000091</v>
      </c>
      <c r="O24">
        <f t="shared" si="3"/>
        <v>398.952</v>
      </c>
      <c r="P24">
        <f t="shared" si="4"/>
        <v>98.208048515613669</v>
      </c>
      <c r="Q24">
        <f t="shared" si="5"/>
        <v>9.8821501033446442</v>
      </c>
      <c r="R24">
        <f t="shared" si="6"/>
        <v>40.144403718629547</v>
      </c>
      <c r="S24">
        <f t="shared" si="7"/>
        <v>2.1215800944996092E-2</v>
      </c>
      <c r="T24">
        <f t="shared" si="8"/>
        <v>3</v>
      </c>
      <c r="U24">
        <f t="shared" si="9"/>
        <v>2.1132799318061977E-2</v>
      </c>
      <c r="V24">
        <f t="shared" si="10"/>
        <v>1.3215429766268539E-2</v>
      </c>
      <c r="W24">
        <f t="shared" si="11"/>
        <v>161.90212412950783</v>
      </c>
      <c r="X24">
        <f t="shared" si="12"/>
        <v>26.390962758879319</v>
      </c>
      <c r="Y24">
        <f t="shared" si="13"/>
        <v>26.390962758879319</v>
      </c>
      <c r="Z24">
        <f t="shared" si="14"/>
        <v>3.4531135498431618</v>
      </c>
      <c r="AA24">
        <f t="shared" si="15"/>
        <v>49.725119932765452</v>
      </c>
      <c r="AB24">
        <f t="shared" si="16"/>
        <v>1.6342738031400559</v>
      </c>
      <c r="AC24">
        <f t="shared" si="17"/>
        <v>3.2866161114338133</v>
      </c>
      <c r="AD24">
        <f t="shared" si="18"/>
        <v>1.8188397467031059</v>
      </c>
      <c r="AE24">
        <f t="shared" si="19"/>
        <v>-17.282452866077453</v>
      </c>
      <c r="AF24">
        <f t="shared" si="20"/>
        <v>-135.04454762010565</v>
      </c>
      <c r="AG24">
        <f t="shared" si="21"/>
        <v>-9.6153665876604943</v>
      </c>
      <c r="AH24">
        <f t="shared" si="22"/>
        <v>-4.0242944335773245E-2</v>
      </c>
      <c r="AI24">
        <f t="shared" si="23"/>
        <v>3.4657174964175312</v>
      </c>
      <c r="AJ24">
        <f t="shared" si="24"/>
        <v>0.2754297218623164</v>
      </c>
      <c r="AK24">
        <f t="shared" si="25"/>
        <v>3.8770439573000091</v>
      </c>
      <c r="AL24">
        <v>406.241431289952</v>
      </c>
      <c r="AM24">
        <v>405.44950909090898</v>
      </c>
      <c r="AN24">
        <v>-6.86944967461494E-2</v>
      </c>
      <c r="AO24">
        <v>67.0288907064798</v>
      </c>
      <c r="AP24">
        <f t="shared" si="26"/>
        <v>0.3918923552398515</v>
      </c>
      <c r="AQ24">
        <v>16.1613251289135</v>
      </c>
      <c r="AR24">
        <v>16.269150303030301</v>
      </c>
      <c r="AS24">
        <v>9.7366030132977504E-4</v>
      </c>
      <c r="AT24">
        <v>77.476729279828007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53403.728112699304</v>
      </c>
      <c r="AZ24" t="s">
        <v>439</v>
      </c>
      <c r="BA24">
        <v>10043.6</v>
      </c>
      <c r="BB24">
        <v>206.31078664343801</v>
      </c>
      <c r="BC24">
        <v>1032.93</v>
      </c>
      <c r="BD24">
        <f t="shared" si="30"/>
        <v>0.80026643950370502</v>
      </c>
      <c r="BE24">
        <v>-1.3256428239459399</v>
      </c>
      <c r="BF24" t="s">
        <v>477</v>
      </c>
      <c r="BG24">
        <v>10079.700000000001</v>
      </c>
      <c r="BH24">
        <v>167.59468000000001</v>
      </c>
      <c r="BI24">
        <v>209.94775421596501</v>
      </c>
      <c r="BJ24">
        <f t="shared" si="31"/>
        <v>0.20173149445741656</v>
      </c>
      <c r="BK24">
        <v>0.5</v>
      </c>
      <c r="BL24">
        <f t="shared" si="32"/>
        <v>841.18258680285373</v>
      </c>
      <c r="BM24">
        <f t="shared" si="33"/>
        <v>3.8770439573000091</v>
      </c>
      <c r="BN24">
        <f t="shared" si="34"/>
        <v>84.846510173647602</v>
      </c>
      <c r="BO24">
        <f t="shared" si="35"/>
        <v>6.1849672863773771E-3</v>
      </c>
      <c r="BP24">
        <f t="shared" si="36"/>
        <v>3.9199383144506776</v>
      </c>
      <c r="BQ24">
        <f t="shared" si="37"/>
        <v>115.71360345255981</v>
      </c>
      <c r="BR24" t="s">
        <v>441</v>
      </c>
      <c r="BS24">
        <v>0</v>
      </c>
      <c r="BT24">
        <f t="shared" si="38"/>
        <v>115.71360345255981</v>
      </c>
      <c r="BU24">
        <f t="shared" si="39"/>
        <v>0.44884571933296424</v>
      </c>
      <c r="BV24">
        <f t="shared" si="40"/>
        <v>0.44944506713178073</v>
      </c>
      <c r="BW24">
        <f t="shared" si="41"/>
        <v>0.89726072155042291</v>
      </c>
      <c r="BX24">
        <f t="shared" si="42"/>
        <v>11.645161352521406</v>
      </c>
      <c r="BY24">
        <f t="shared" si="43"/>
        <v>0.99560018988941856</v>
      </c>
      <c r="BZ24">
        <f t="shared" si="44"/>
        <v>0.31031359868819225</v>
      </c>
      <c r="CA24">
        <f t="shared" si="45"/>
        <v>0.68968640131180781</v>
      </c>
      <c r="CB24">
        <v>285</v>
      </c>
      <c r="CC24">
        <v>290</v>
      </c>
      <c r="CD24">
        <v>203.24</v>
      </c>
      <c r="CE24">
        <v>195</v>
      </c>
      <c r="CF24">
        <v>10079.700000000001</v>
      </c>
      <c r="CG24">
        <v>202.32</v>
      </c>
      <c r="CH24">
        <v>0.92</v>
      </c>
      <c r="CI24">
        <v>300</v>
      </c>
      <c r="CJ24">
        <v>24.1</v>
      </c>
      <c r="CK24">
        <v>209.94775421596501</v>
      </c>
      <c r="CL24">
        <v>0.84654142132599597</v>
      </c>
      <c r="CM24">
        <v>-7.6898991188843802</v>
      </c>
      <c r="CN24">
        <v>0.75031166236180902</v>
      </c>
      <c r="CO24">
        <v>0.78953819735101005</v>
      </c>
      <c r="CP24">
        <v>-7.5226729699666298E-3</v>
      </c>
      <c r="CQ24">
        <v>290</v>
      </c>
      <c r="CR24">
        <v>202.3</v>
      </c>
      <c r="CS24">
        <v>875</v>
      </c>
      <c r="CT24">
        <v>10053.200000000001</v>
      </c>
      <c r="CU24">
        <v>202.3</v>
      </c>
      <c r="CV24">
        <v>0</v>
      </c>
      <c r="DJ24">
        <f t="shared" si="46"/>
        <v>999.98649999999998</v>
      </c>
      <c r="DK24">
        <f t="shared" si="47"/>
        <v>841.18258680285373</v>
      </c>
      <c r="DL24">
        <f t="shared" si="48"/>
        <v>0.84119394292108318</v>
      </c>
      <c r="DM24">
        <f t="shared" si="49"/>
        <v>0.16190430983769064</v>
      </c>
      <c r="DN24">
        <v>1.478</v>
      </c>
      <c r="DO24">
        <v>0.5</v>
      </c>
      <c r="DP24" t="s">
        <v>442</v>
      </c>
      <c r="DQ24">
        <v>2</v>
      </c>
      <c r="DR24" t="b">
        <v>1</v>
      </c>
      <c r="DS24">
        <v>1686683581.5</v>
      </c>
      <c r="DT24">
        <v>398.952</v>
      </c>
      <c r="DU24">
        <v>400.00868750000001</v>
      </c>
      <c r="DV24">
        <v>16.241287499999999</v>
      </c>
      <c r="DW24">
        <v>16.161212500000001</v>
      </c>
      <c r="DX24">
        <v>399.07299999999998</v>
      </c>
      <c r="DY24">
        <v>16.0882875</v>
      </c>
      <c r="DZ24">
        <v>500.1230625</v>
      </c>
      <c r="EA24">
        <v>100.5246875</v>
      </c>
      <c r="EB24">
        <v>9.9958368749999998E-2</v>
      </c>
      <c r="EC24">
        <v>25.555993749999999</v>
      </c>
      <c r="ED24">
        <v>25.805599999999998</v>
      </c>
      <c r="EE24">
        <v>999.9</v>
      </c>
      <c r="EF24">
        <v>0</v>
      </c>
      <c r="EG24">
        <v>0</v>
      </c>
      <c r="EH24">
        <v>9998.4437500000004</v>
      </c>
      <c r="EI24">
        <v>0</v>
      </c>
      <c r="EJ24">
        <v>0.221023</v>
      </c>
      <c r="EK24">
        <v>-1.0608786875</v>
      </c>
      <c r="EL24">
        <v>405.53562499999998</v>
      </c>
      <c r="EM24">
        <v>406.57956250000001</v>
      </c>
      <c r="EN24">
        <v>8.3691262500000002E-2</v>
      </c>
      <c r="EO24">
        <v>400.00868750000001</v>
      </c>
      <c r="EP24">
        <v>16.161212500000001</v>
      </c>
      <c r="EQ24">
        <v>1.6330150000000001</v>
      </c>
      <c r="ER24">
        <v>1.6246</v>
      </c>
      <c r="ES24">
        <v>14.2739125</v>
      </c>
      <c r="ET24">
        <v>14.19415</v>
      </c>
      <c r="EU24">
        <v>999.98649999999998</v>
      </c>
      <c r="EV24">
        <v>0.95999831250000001</v>
      </c>
      <c r="EW24">
        <v>4.0001612499999999E-2</v>
      </c>
      <c r="EX24">
        <v>0</v>
      </c>
      <c r="EY24">
        <v>167.58756249999999</v>
      </c>
      <c r="EZ24">
        <v>4.9999900000000004</v>
      </c>
      <c r="FA24">
        <v>1830.6</v>
      </c>
      <c r="FB24">
        <v>8665.1793749999997</v>
      </c>
      <c r="FC24">
        <v>36.198812500000003</v>
      </c>
      <c r="FD24">
        <v>38.132750000000001</v>
      </c>
      <c r="FE24">
        <v>37.367125000000001</v>
      </c>
      <c r="FF24">
        <v>37.936999999999998</v>
      </c>
      <c r="FG24">
        <v>38.940937499999997</v>
      </c>
      <c r="FH24">
        <v>955.1875</v>
      </c>
      <c r="FI24">
        <v>39.797499999999999</v>
      </c>
      <c r="FJ24">
        <v>0</v>
      </c>
      <c r="FK24">
        <v>1346.5</v>
      </c>
      <c r="FL24">
        <v>0</v>
      </c>
      <c r="FM24">
        <v>167.59468000000001</v>
      </c>
      <c r="FN24">
        <v>-1.55230769109607</v>
      </c>
      <c r="FO24">
        <v>-61.2469229206379</v>
      </c>
      <c r="FP24">
        <v>1830.1368</v>
      </c>
      <c r="FQ24">
        <v>15</v>
      </c>
      <c r="FR24">
        <v>1686683612</v>
      </c>
      <c r="FS24" t="s">
        <v>478</v>
      </c>
      <c r="FT24">
        <v>1686683612</v>
      </c>
      <c r="FU24">
        <v>1686683608</v>
      </c>
      <c r="FV24">
        <v>9</v>
      </c>
      <c r="FW24">
        <v>5.0000000000000001E-3</v>
      </c>
      <c r="FX24">
        <v>-2E-3</v>
      </c>
      <c r="FY24">
        <v>-0.121</v>
      </c>
      <c r="FZ24">
        <v>0.153</v>
      </c>
      <c r="GA24">
        <v>401</v>
      </c>
      <c r="GB24">
        <v>16</v>
      </c>
      <c r="GC24">
        <v>0.43</v>
      </c>
      <c r="GD24">
        <v>0.15</v>
      </c>
      <c r="GE24">
        <v>-1.0415740499999999</v>
      </c>
      <c r="GF24">
        <v>8.8830000000000797E-2</v>
      </c>
      <c r="GG24">
        <v>0.39785038987947202</v>
      </c>
      <c r="GH24">
        <v>1</v>
      </c>
      <c r="GI24">
        <v>167.59008823529399</v>
      </c>
      <c r="GJ24">
        <v>-0.43176470650229898</v>
      </c>
      <c r="GK24">
        <v>0.177416818561972</v>
      </c>
      <c r="GL24">
        <v>1</v>
      </c>
      <c r="GM24">
        <v>8.4599305E-2</v>
      </c>
      <c r="GN24">
        <v>0.10216924060150399</v>
      </c>
      <c r="GO24">
        <v>1.80908064870938E-2</v>
      </c>
      <c r="GP24">
        <v>0</v>
      </c>
      <c r="GQ24">
        <v>2</v>
      </c>
      <c r="GR24">
        <v>3</v>
      </c>
      <c r="GS24" t="s">
        <v>453</v>
      </c>
      <c r="GT24">
        <v>2.9506000000000001</v>
      </c>
      <c r="GU24">
        <v>2.7107600000000001</v>
      </c>
      <c r="GV24">
        <v>0.10452699999999999</v>
      </c>
      <c r="GW24">
        <v>0.10441</v>
      </c>
      <c r="GX24">
        <v>8.7460899999999994E-2</v>
      </c>
      <c r="GY24">
        <v>8.7745000000000004E-2</v>
      </c>
      <c r="GZ24">
        <v>27841.200000000001</v>
      </c>
      <c r="HA24">
        <v>32189.9</v>
      </c>
      <c r="HB24">
        <v>30991.3</v>
      </c>
      <c r="HC24">
        <v>34620.300000000003</v>
      </c>
      <c r="HD24">
        <v>38553</v>
      </c>
      <c r="HE24">
        <v>39101</v>
      </c>
      <c r="HF24">
        <v>42606.400000000001</v>
      </c>
      <c r="HG24">
        <v>42931.8</v>
      </c>
      <c r="HH24">
        <v>2.06243</v>
      </c>
      <c r="HI24">
        <v>2.2081499999999998</v>
      </c>
      <c r="HJ24">
        <v>0.16242999999999999</v>
      </c>
      <c r="HK24">
        <v>0</v>
      </c>
      <c r="HL24">
        <v>23.145099999999999</v>
      </c>
      <c r="HM24">
        <v>999.9</v>
      </c>
      <c r="HN24">
        <v>61.695999999999998</v>
      </c>
      <c r="HO24">
        <v>25.76</v>
      </c>
      <c r="HP24">
        <v>20.417999999999999</v>
      </c>
      <c r="HQ24">
        <v>57.610999999999997</v>
      </c>
      <c r="HR24">
        <v>18.798100000000002</v>
      </c>
      <c r="HS24">
        <v>1</v>
      </c>
      <c r="HT24">
        <v>-0.25278200000000001</v>
      </c>
      <c r="HU24">
        <v>-0.99495599999999995</v>
      </c>
      <c r="HV24">
        <v>20.293600000000001</v>
      </c>
      <c r="HW24">
        <v>5.24709</v>
      </c>
      <c r="HX24">
        <v>11.986000000000001</v>
      </c>
      <c r="HY24">
        <v>4.9720500000000003</v>
      </c>
      <c r="HZ24">
        <v>3.2972800000000002</v>
      </c>
      <c r="IA24">
        <v>9999</v>
      </c>
      <c r="IB24">
        <v>9999</v>
      </c>
      <c r="IC24">
        <v>9999</v>
      </c>
      <c r="ID24">
        <v>999.9</v>
      </c>
      <c r="IE24">
        <v>4.97187</v>
      </c>
      <c r="IF24">
        <v>1.85392</v>
      </c>
      <c r="IG24">
        <v>1.8548899999999999</v>
      </c>
      <c r="IH24">
        <v>1.8592200000000001</v>
      </c>
      <c r="II24">
        <v>1.85355</v>
      </c>
      <c r="IJ24">
        <v>1.8580000000000001</v>
      </c>
      <c r="IK24">
        <v>1.8551599999999999</v>
      </c>
      <c r="IL24">
        <v>1.85379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-0.121</v>
      </c>
      <c r="JA24">
        <v>0.153</v>
      </c>
      <c r="JB24">
        <v>0.13016629859630199</v>
      </c>
      <c r="JC24">
        <v>-6.8838208586326796E-4</v>
      </c>
      <c r="JD24">
        <v>1.2146953680521199E-7</v>
      </c>
      <c r="JE24">
        <v>-3.3979593155360199E-13</v>
      </c>
      <c r="JF24">
        <v>1.4326117533468701E-2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22.1</v>
      </c>
      <c r="JO24">
        <v>22.1</v>
      </c>
      <c r="JP24">
        <v>0.96923800000000004</v>
      </c>
      <c r="JQ24">
        <v>2.3852500000000001</v>
      </c>
      <c r="JR24">
        <v>1.5966800000000001</v>
      </c>
      <c r="JS24">
        <v>2.3290999999999999</v>
      </c>
      <c r="JT24">
        <v>1.5905800000000001</v>
      </c>
      <c r="JU24">
        <v>2.4939</v>
      </c>
      <c r="JV24">
        <v>29.836400000000001</v>
      </c>
      <c r="JW24">
        <v>13.7468</v>
      </c>
      <c r="JX24">
        <v>18</v>
      </c>
      <c r="JY24">
        <v>495.55500000000001</v>
      </c>
      <c r="JZ24">
        <v>572.77</v>
      </c>
      <c r="KA24">
        <v>25.000699999999998</v>
      </c>
      <c r="KB24">
        <v>24.013500000000001</v>
      </c>
      <c r="KC24">
        <v>30.0001</v>
      </c>
      <c r="KD24">
        <v>23.935400000000001</v>
      </c>
      <c r="KE24">
        <v>23.9039</v>
      </c>
      <c r="KF24">
        <v>19.436800000000002</v>
      </c>
      <c r="KG24">
        <v>22.117899999999999</v>
      </c>
      <c r="KH24">
        <v>15.8512</v>
      </c>
      <c r="KI24">
        <v>25</v>
      </c>
      <c r="KJ24">
        <v>400</v>
      </c>
      <c r="KK24">
        <v>16.221800000000002</v>
      </c>
      <c r="KL24">
        <v>100.889</v>
      </c>
      <c r="KM24">
        <v>100.89</v>
      </c>
    </row>
    <row r="25" spans="1:299" x14ac:dyDescent="0.2">
      <c r="A25">
        <v>9</v>
      </c>
      <c r="B25">
        <v>1686685840.0999999</v>
      </c>
      <c r="C25">
        <v>14430.0999999046</v>
      </c>
      <c r="D25" t="s">
        <v>479</v>
      </c>
      <c r="E25" t="s">
        <v>480</v>
      </c>
      <c r="F25">
        <v>30</v>
      </c>
      <c r="G25" s="2">
        <v>16.899999999999999</v>
      </c>
      <c r="H25" t="s">
        <v>438</v>
      </c>
      <c r="I25">
        <v>200</v>
      </c>
      <c r="J25" s="2">
        <v>39</v>
      </c>
      <c r="K25">
        <v>1686685832.0999999</v>
      </c>
      <c r="L25">
        <f t="shared" si="0"/>
        <v>3.6232495770438489E-4</v>
      </c>
      <c r="M25">
        <f t="shared" si="1"/>
        <v>0.36232495770438489</v>
      </c>
      <c r="N25">
        <f t="shared" si="2"/>
        <v>3.6841448376511168</v>
      </c>
      <c r="O25">
        <f t="shared" si="3"/>
        <v>398.61873333333301</v>
      </c>
      <c r="P25">
        <f t="shared" si="4"/>
        <v>79.291087903048947</v>
      </c>
      <c r="Q25">
        <f t="shared" si="5"/>
        <v>7.9783594531311763</v>
      </c>
      <c r="R25">
        <f t="shared" si="6"/>
        <v>40.109470350234417</v>
      </c>
      <c r="S25">
        <f t="shared" si="7"/>
        <v>1.8950075042260851E-2</v>
      </c>
      <c r="T25">
        <f t="shared" si="8"/>
        <v>3</v>
      </c>
      <c r="U25">
        <f t="shared" si="9"/>
        <v>1.8883825094033878E-2</v>
      </c>
      <c r="V25">
        <f t="shared" si="10"/>
        <v>1.1808323580794812E-2</v>
      </c>
      <c r="W25">
        <f t="shared" si="11"/>
        <v>161.90270500824502</v>
      </c>
      <c r="X25">
        <f t="shared" si="12"/>
        <v>27.05158704462719</v>
      </c>
      <c r="Y25">
        <f t="shared" si="13"/>
        <v>27.05158704462719</v>
      </c>
      <c r="Z25">
        <f t="shared" si="14"/>
        <v>3.5900183066550579</v>
      </c>
      <c r="AA25">
        <f t="shared" si="15"/>
        <v>50.061185729915636</v>
      </c>
      <c r="AB25">
        <f t="shared" si="16"/>
        <v>1.7102433859951207</v>
      </c>
      <c r="AC25">
        <f t="shared" si="17"/>
        <v>3.4163061882353918</v>
      </c>
      <c r="AD25">
        <f t="shared" si="18"/>
        <v>1.8797749206599372</v>
      </c>
      <c r="AE25">
        <f t="shared" si="19"/>
        <v>-15.978530634763374</v>
      </c>
      <c r="AF25">
        <f t="shared" si="20"/>
        <v>-136.20333792982862</v>
      </c>
      <c r="AG25">
        <f t="shared" si="21"/>
        <v>-9.7619528676288887</v>
      </c>
      <c r="AH25">
        <f t="shared" si="22"/>
        <v>-4.1116423975864791E-2</v>
      </c>
      <c r="AI25">
        <f t="shared" si="23"/>
        <v>3.8681631536592205</v>
      </c>
      <c r="AJ25">
        <f t="shared" si="24"/>
        <v>0.36327678868709024</v>
      </c>
      <c r="AK25">
        <f t="shared" si="25"/>
        <v>3.6841448376511168</v>
      </c>
      <c r="AL25">
        <v>406.91545077632202</v>
      </c>
      <c r="AM25">
        <v>405.578751515151</v>
      </c>
      <c r="AN25">
        <v>6.9760774175363696E-4</v>
      </c>
      <c r="AO25">
        <v>67.024488597101893</v>
      </c>
      <c r="AP25">
        <f t="shared" si="26"/>
        <v>0.36232495770438489</v>
      </c>
      <c r="AQ25">
        <v>16.871986404960499</v>
      </c>
      <c r="AR25">
        <v>16.998661212121199</v>
      </c>
      <c r="AS25">
        <v>1.9425607070378498E-6</v>
      </c>
      <c r="AT25">
        <v>77.468573292575002</v>
      </c>
      <c r="AU25">
        <v>7</v>
      </c>
      <c r="AV25">
        <v>1</v>
      </c>
      <c r="AW25">
        <f t="shared" si="27"/>
        <v>1</v>
      </c>
      <c r="AX25">
        <f t="shared" si="28"/>
        <v>0</v>
      </c>
      <c r="AY25">
        <f t="shared" si="29"/>
        <v>53270.440586442885</v>
      </c>
      <c r="AZ25" t="s">
        <v>439</v>
      </c>
      <c r="BA25">
        <v>10043.6</v>
      </c>
      <c r="BB25">
        <v>206.31078664343801</v>
      </c>
      <c r="BC25">
        <v>1032.93</v>
      </c>
      <c r="BD25">
        <f t="shared" si="30"/>
        <v>0.80026643950370502</v>
      </c>
      <c r="BE25">
        <v>-1.3256428239459399</v>
      </c>
      <c r="BF25" t="s">
        <v>481</v>
      </c>
      <c r="BG25">
        <v>10079.9</v>
      </c>
      <c r="BH25">
        <v>236.11544000000001</v>
      </c>
      <c r="BI25">
        <v>298.82056111638099</v>
      </c>
      <c r="BJ25">
        <f t="shared" si="31"/>
        <v>0.20984205665807365</v>
      </c>
      <c r="BK25">
        <v>0.5</v>
      </c>
      <c r="BL25">
        <f t="shared" si="32"/>
        <v>841.1860937037535</v>
      </c>
      <c r="BM25">
        <f t="shared" si="33"/>
        <v>3.6841448376511168</v>
      </c>
      <c r="BN25">
        <f t="shared" si="34"/>
        <v>88.25810996748335</v>
      </c>
      <c r="BO25">
        <f t="shared" si="35"/>
        <v>5.9556234929406581E-3</v>
      </c>
      <c r="BP25">
        <f t="shared" si="36"/>
        <v>2.4566898480513433</v>
      </c>
      <c r="BQ25">
        <f t="shared" si="37"/>
        <v>138.40013594164884</v>
      </c>
      <c r="BR25" t="s">
        <v>441</v>
      </c>
      <c r="BS25">
        <v>0</v>
      </c>
      <c r="BT25">
        <f t="shared" si="38"/>
        <v>138.40013594164884</v>
      </c>
      <c r="BU25">
        <f t="shared" si="39"/>
        <v>0.53684533813673396</v>
      </c>
      <c r="BV25">
        <f t="shared" si="40"/>
        <v>0.39087990851589938</v>
      </c>
      <c r="BW25">
        <f t="shared" si="41"/>
        <v>0.82066509837141921</v>
      </c>
      <c r="BX25">
        <f t="shared" si="42"/>
        <v>0.67782157586732428</v>
      </c>
      <c r="BY25">
        <f t="shared" si="43"/>
        <v>0.88808659056290418</v>
      </c>
      <c r="BZ25">
        <f t="shared" si="44"/>
        <v>0.2291160310205031</v>
      </c>
      <c r="CA25">
        <f t="shared" si="45"/>
        <v>0.77088396897949685</v>
      </c>
      <c r="CB25">
        <v>286</v>
      </c>
      <c r="CC25">
        <v>290</v>
      </c>
      <c r="CD25">
        <v>286.45</v>
      </c>
      <c r="CE25">
        <v>75</v>
      </c>
      <c r="CF25">
        <v>10079.9</v>
      </c>
      <c r="CG25">
        <v>285.87</v>
      </c>
      <c r="CH25">
        <v>0.57999999999999996</v>
      </c>
      <c r="CI25">
        <v>300</v>
      </c>
      <c r="CJ25">
        <v>24.1</v>
      </c>
      <c r="CK25">
        <v>298.82056111638099</v>
      </c>
      <c r="CL25">
        <v>1.10593551111829</v>
      </c>
      <c r="CM25">
        <v>-13.0528391688452</v>
      </c>
      <c r="CN25">
        <v>0.97855160969167498</v>
      </c>
      <c r="CO25">
        <v>0.86402966096142797</v>
      </c>
      <c r="CP25">
        <v>-7.5123726362625104E-3</v>
      </c>
      <c r="CQ25">
        <v>290</v>
      </c>
      <c r="CR25">
        <v>285.64</v>
      </c>
      <c r="CS25">
        <v>645</v>
      </c>
      <c r="CT25">
        <v>10044.1</v>
      </c>
      <c r="CU25">
        <v>285.83</v>
      </c>
      <c r="CV25">
        <v>-0.19</v>
      </c>
      <c r="DJ25">
        <f t="shared" si="46"/>
        <v>999.99073333333297</v>
      </c>
      <c r="DK25">
        <f t="shared" si="47"/>
        <v>841.1860937037535</v>
      </c>
      <c r="DL25">
        <f t="shared" si="48"/>
        <v>0.84119388876712309</v>
      </c>
      <c r="DM25">
        <f t="shared" si="49"/>
        <v>0.16190420532054772</v>
      </c>
      <c r="DN25">
        <v>1.7789999999999999</v>
      </c>
      <c r="DO25">
        <v>0.5</v>
      </c>
      <c r="DP25" t="s">
        <v>442</v>
      </c>
      <c r="DQ25">
        <v>2</v>
      </c>
      <c r="DR25" t="b">
        <v>1</v>
      </c>
      <c r="DS25">
        <v>1686685832.0999999</v>
      </c>
      <c r="DT25">
        <v>398.61873333333301</v>
      </c>
      <c r="DU25">
        <v>400.04613333333299</v>
      </c>
      <c r="DV25">
        <v>16.996860000000002</v>
      </c>
      <c r="DW25">
        <v>16.86984</v>
      </c>
      <c r="DX25">
        <v>398.789733333333</v>
      </c>
      <c r="DY25">
        <v>16.822859999999999</v>
      </c>
      <c r="DZ25">
        <v>500.14553333333299</v>
      </c>
      <c r="EA25">
        <v>100.521133333333</v>
      </c>
      <c r="EB25">
        <v>0.1000041</v>
      </c>
      <c r="EC25">
        <v>26.2094533333333</v>
      </c>
      <c r="ED25">
        <v>26.197773333333298</v>
      </c>
      <c r="EE25">
        <v>999.9</v>
      </c>
      <c r="EF25">
        <v>0</v>
      </c>
      <c r="EG25">
        <v>0</v>
      </c>
      <c r="EH25">
        <v>9995.5540000000001</v>
      </c>
      <c r="EI25">
        <v>0</v>
      </c>
      <c r="EJ25">
        <v>0.221023</v>
      </c>
      <c r="EK25">
        <v>-1.3765320000000001</v>
      </c>
      <c r="EL25">
        <v>405.561933333333</v>
      </c>
      <c r="EM25">
        <v>406.91079999999999</v>
      </c>
      <c r="EN25">
        <v>0.124771466666667</v>
      </c>
      <c r="EO25">
        <v>400.04613333333299</v>
      </c>
      <c r="EP25">
        <v>16.86984</v>
      </c>
      <c r="EQ25">
        <v>1.70831666666667</v>
      </c>
      <c r="ER25">
        <v>1.695776</v>
      </c>
      <c r="ES25">
        <v>14.97222</v>
      </c>
      <c r="ET25">
        <v>14.857806666666701</v>
      </c>
      <c r="EU25">
        <v>999.99073333333297</v>
      </c>
      <c r="EV25">
        <v>0.96000613333333396</v>
      </c>
      <c r="EW25">
        <v>3.9993833333333298E-2</v>
      </c>
      <c r="EX25">
        <v>0</v>
      </c>
      <c r="EY25">
        <v>236.12653333333299</v>
      </c>
      <c r="EZ25">
        <v>4.9999900000000004</v>
      </c>
      <c r="FA25">
        <v>2465.83</v>
      </c>
      <c r="FB25">
        <v>8665.2440000000006</v>
      </c>
      <c r="FC25">
        <v>38.8874</v>
      </c>
      <c r="FD25">
        <v>40.1415333333333</v>
      </c>
      <c r="FE25">
        <v>39.924599999999998</v>
      </c>
      <c r="FF25">
        <v>40.186999999999998</v>
      </c>
      <c r="FG25">
        <v>41.495800000000003</v>
      </c>
      <c r="FH25">
        <v>955.19666666666603</v>
      </c>
      <c r="FI25">
        <v>39.795999999999999</v>
      </c>
      <c r="FJ25">
        <v>0</v>
      </c>
      <c r="FK25">
        <v>2248.7000000476801</v>
      </c>
      <c r="FL25">
        <v>0</v>
      </c>
      <c r="FM25">
        <v>236.11544000000001</v>
      </c>
      <c r="FN25">
        <v>0.24461538136819799</v>
      </c>
      <c r="FO25">
        <v>21.439999888012501</v>
      </c>
      <c r="FP25">
        <v>2466.1995999999999</v>
      </c>
      <c r="FQ25">
        <v>15</v>
      </c>
      <c r="FR25">
        <v>1686685863.0999999</v>
      </c>
      <c r="FS25" t="s">
        <v>482</v>
      </c>
      <c r="FT25">
        <v>1686685863.0999999</v>
      </c>
      <c r="FU25">
        <v>1686685859.0999999</v>
      </c>
      <c r="FV25">
        <v>10</v>
      </c>
      <c r="FW25">
        <v>-0.05</v>
      </c>
      <c r="FX25">
        <v>5.0000000000000001E-3</v>
      </c>
      <c r="FY25">
        <v>-0.17100000000000001</v>
      </c>
      <c r="FZ25">
        <v>0.17399999999999999</v>
      </c>
      <c r="GA25">
        <v>400</v>
      </c>
      <c r="GB25">
        <v>17</v>
      </c>
      <c r="GC25">
        <v>0.24</v>
      </c>
      <c r="GD25">
        <v>0.14000000000000001</v>
      </c>
      <c r="GE25">
        <v>-1.3858219047619</v>
      </c>
      <c r="GF25">
        <v>-1.9288831168832801E-2</v>
      </c>
      <c r="GG25">
        <v>9.2537654967305497E-2</v>
      </c>
      <c r="GH25">
        <v>1</v>
      </c>
      <c r="GI25">
        <v>236.137117647059</v>
      </c>
      <c r="GJ25">
        <v>-1.9618027347362298E-2</v>
      </c>
      <c r="GK25">
        <v>0.224982321489266</v>
      </c>
      <c r="GL25">
        <v>1</v>
      </c>
      <c r="GM25">
        <v>0.12564661904761901</v>
      </c>
      <c r="GN25">
        <v>-8.8278701298700902E-3</v>
      </c>
      <c r="GO25">
        <v>2.1258384447014099E-3</v>
      </c>
      <c r="GP25">
        <v>1</v>
      </c>
      <c r="GQ25">
        <v>3</v>
      </c>
      <c r="GR25">
        <v>3</v>
      </c>
      <c r="GS25" t="s">
        <v>444</v>
      </c>
      <c r="GT25">
        <v>2.9512200000000002</v>
      </c>
      <c r="GU25">
        <v>2.7108400000000001</v>
      </c>
      <c r="GV25">
        <v>0.104682</v>
      </c>
      <c r="GW25">
        <v>0.104633</v>
      </c>
      <c r="GX25">
        <v>9.0433100000000002E-2</v>
      </c>
      <c r="GY25">
        <v>9.0684600000000004E-2</v>
      </c>
      <c r="GZ25">
        <v>27863.1</v>
      </c>
      <c r="HA25">
        <v>32211.5</v>
      </c>
      <c r="HB25">
        <v>31017.5</v>
      </c>
      <c r="HC25">
        <v>34648.199999999997</v>
      </c>
      <c r="HD25">
        <v>38459.5</v>
      </c>
      <c r="HE25">
        <v>39005.9</v>
      </c>
      <c r="HF25">
        <v>42643</v>
      </c>
      <c r="HG25">
        <v>42965.599999999999</v>
      </c>
      <c r="HH25">
        <v>2.048</v>
      </c>
      <c r="HI25">
        <v>2.2288299999999999</v>
      </c>
      <c r="HJ25">
        <v>0.12576599999999999</v>
      </c>
      <c r="HK25">
        <v>0</v>
      </c>
      <c r="HL25">
        <v>24.139900000000001</v>
      </c>
      <c r="HM25">
        <v>999.9</v>
      </c>
      <c r="HN25">
        <v>60.487000000000002</v>
      </c>
      <c r="HO25">
        <v>25.045000000000002</v>
      </c>
      <c r="HP25">
        <v>19.1845</v>
      </c>
      <c r="HQ25">
        <v>60.387500000000003</v>
      </c>
      <c r="HR25">
        <v>19.2468</v>
      </c>
      <c r="HS25">
        <v>1</v>
      </c>
      <c r="HT25">
        <v>-0.29965700000000001</v>
      </c>
      <c r="HU25">
        <v>-1.00773</v>
      </c>
      <c r="HV25">
        <v>20.293600000000001</v>
      </c>
      <c r="HW25">
        <v>5.2464899999999997</v>
      </c>
      <c r="HX25">
        <v>11.9863</v>
      </c>
      <c r="HY25">
        <v>4.9732500000000002</v>
      </c>
      <c r="HZ25">
        <v>3.2974299999999999</v>
      </c>
      <c r="IA25">
        <v>9999</v>
      </c>
      <c r="IB25">
        <v>9999</v>
      </c>
      <c r="IC25">
        <v>9999</v>
      </c>
      <c r="ID25">
        <v>999.9</v>
      </c>
      <c r="IE25">
        <v>4.9718900000000001</v>
      </c>
      <c r="IF25">
        <v>1.8539000000000001</v>
      </c>
      <c r="IG25">
        <v>1.85494</v>
      </c>
      <c r="IH25">
        <v>1.8592500000000001</v>
      </c>
      <c r="II25">
        <v>1.85364</v>
      </c>
      <c r="IJ25">
        <v>1.85805</v>
      </c>
      <c r="IK25">
        <v>1.85517</v>
      </c>
      <c r="IL25">
        <v>1.85379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-0.17100000000000001</v>
      </c>
      <c r="JA25">
        <v>0.17399999999999999</v>
      </c>
      <c r="JB25">
        <v>0.13495571397210701</v>
      </c>
      <c r="JC25">
        <v>-6.8838208586326796E-4</v>
      </c>
      <c r="JD25">
        <v>1.2146953680521199E-7</v>
      </c>
      <c r="JE25">
        <v>-3.3979593155360199E-13</v>
      </c>
      <c r="JF25">
        <v>1.20379628524542E-2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37.1</v>
      </c>
      <c r="JO25">
        <v>37.200000000000003</v>
      </c>
      <c r="JP25">
        <v>0.96557599999999999</v>
      </c>
      <c r="JQ25">
        <v>2.3840300000000001</v>
      </c>
      <c r="JR25">
        <v>1.5966800000000001</v>
      </c>
      <c r="JS25">
        <v>2.3303199999999999</v>
      </c>
      <c r="JT25">
        <v>1.5905800000000001</v>
      </c>
      <c r="JU25">
        <v>2.47559</v>
      </c>
      <c r="JV25">
        <v>29.261399999999998</v>
      </c>
      <c r="JW25">
        <v>13.273999999999999</v>
      </c>
      <c r="JX25">
        <v>18</v>
      </c>
      <c r="JY25">
        <v>480.53500000000003</v>
      </c>
      <c r="JZ25">
        <v>580.00800000000004</v>
      </c>
      <c r="KA25">
        <v>25.0002</v>
      </c>
      <c r="KB25">
        <v>23.3294</v>
      </c>
      <c r="KC25">
        <v>30</v>
      </c>
      <c r="KD25">
        <v>23.2483</v>
      </c>
      <c r="KE25">
        <v>23.2088</v>
      </c>
      <c r="KF25">
        <v>19.361999999999998</v>
      </c>
      <c r="KG25">
        <v>12.351100000000001</v>
      </c>
      <c r="KH25">
        <v>37.128700000000002</v>
      </c>
      <c r="KI25">
        <v>25</v>
      </c>
      <c r="KJ25">
        <v>400</v>
      </c>
      <c r="KK25">
        <v>16.844100000000001</v>
      </c>
      <c r="KL25">
        <v>100.97499999999999</v>
      </c>
      <c r="KM25">
        <v>100.97</v>
      </c>
    </row>
    <row r="26" spans="1:299" x14ac:dyDescent="0.2">
      <c r="A26">
        <v>10</v>
      </c>
      <c r="B26">
        <v>1686687319</v>
      </c>
      <c r="C26">
        <v>15909</v>
      </c>
      <c r="D26" t="s">
        <v>483</v>
      </c>
      <c r="E26" t="s">
        <v>484</v>
      </c>
      <c r="F26">
        <v>30</v>
      </c>
      <c r="G26" s="2">
        <v>17.899999999999999</v>
      </c>
      <c r="H26" t="s">
        <v>450</v>
      </c>
      <c r="I26">
        <v>55</v>
      </c>
      <c r="J26" s="2">
        <v>39</v>
      </c>
      <c r="K26">
        <v>1686687311</v>
      </c>
      <c r="L26">
        <f t="shared" si="0"/>
        <v>3.2529477073833373E-4</v>
      </c>
      <c r="M26">
        <f t="shared" si="1"/>
        <v>0.32529477073833374</v>
      </c>
      <c r="N26">
        <f t="shared" si="2"/>
        <v>3.1556686344854259</v>
      </c>
      <c r="O26">
        <f t="shared" si="3"/>
        <v>397.30540000000002</v>
      </c>
      <c r="P26">
        <f t="shared" si="4"/>
        <v>108.47769892408304</v>
      </c>
      <c r="Q26">
        <f t="shared" si="5"/>
        <v>10.916370658390354</v>
      </c>
      <c r="R26">
        <f t="shared" si="6"/>
        <v>39.981793990812243</v>
      </c>
      <c r="S26">
        <f t="shared" si="7"/>
        <v>1.7988115777168804E-2</v>
      </c>
      <c r="T26">
        <f t="shared" si="8"/>
        <v>3</v>
      </c>
      <c r="U26">
        <f t="shared" si="9"/>
        <v>1.7928409740914857E-2</v>
      </c>
      <c r="V26">
        <f t="shared" si="10"/>
        <v>1.1210603834146323E-2</v>
      </c>
      <c r="W26">
        <f t="shared" si="11"/>
        <v>161.90437502745621</v>
      </c>
      <c r="X26">
        <f t="shared" si="12"/>
        <v>26.149511772171291</v>
      </c>
      <c r="Y26">
        <f t="shared" si="13"/>
        <v>26.149511772171291</v>
      </c>
      <c r="Z26">
        <f t="shared" si="14"/>
        <v>3.404226440109718</v>
      </c>
      <c r="AA26">
        <f t="shared" si="15"/>
        <v>50.176392569519599</v>
      </c>
      <c r="AB26">
        <f t="shared" si="16"/>
        <v>1.6239586304470004</v>
      </c>
      <c r="AC26">
        <f t="shared" si="17"/>
        <v>3.2364993720841904</v>
      </c>
      <c r="AD26">
        <f t="shared" si="18"/>
        <v>1.7802678096627176</v>
      </c>
      <c r="AE26">
        <f t="shared" si="19"/>
        <v>-14.345499389560517</v>
      </c>
      <c r="AF26">
        <f t="shared" si="20"/>
        <v>-137.81283662389077</v>
      </c>
      <c r="AG26">
        <f t="shared" si="21"/>
        <v>-9.7878778616779858</v>
      </c>
      <c r="AH26">
        <f t="shared" si="22"/>
        <v>-4.1838847673091095E-2</v>
      </c>
      <c r="AI26">
        <f t="shared" si="23"/>
        <v>5.7743422227473991</v>
      </c>
      <c r="AJ26">
        <f t="shared" si="24"/>
        <v>0.29380373179085945</v>
      </c>
      <c r="AK26">
        <f t="shared" si="25"/>
        <v>3.1556686344854259</v>
      </c>
      <c r="AL26">
        <v>406.52112690841801</v>
      </c>
      <c r="AM26">
        <v>404.74324848484798</v>
      </c>
      <c r="AN26">
        <v>0.117327060424344</v>
      </c>
      <c r="AO26">
        <v>67.019235976070405</v>
      </c>
      <c r="AP26">
        <f t="shared" si="26"/>
        <v>0.32529477073833374</v>
      </c>
      <c r="AQ26">
        <v>16.036213437441599</v>
      </c>
      <c r="AR26">
        <v>16.1500466666667</v>
      </c>
      <c r="AS26">
        <v>2.1275463840624599E-6</v>
      </c>
      <c r="AT26">
        <v>77.486307767894601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53463.149418209505</v>
      </c>
      <c r="AZ26" t="s">
        <v>439</v>
      </c>
      <c r="BA26">
        <v>10043.6</v>
      </c>
      <c r="BB26">
        <v>206.31078664343801</v>
      </c>
      <c r="BC26">
        <v>1032.93</v>
      </c>
      <c r="BD26">
        <f t="shared" si="30"/>
        <v>0.80026643950370502</v>
      </c>
      <c r="BE26">
        <v>-1.3256428239459399</v>
      </c>
      <c r="BF26" t="s">
        <v>485</v>
      </c>
      <c r="BG26">
        <v>10072.799999999999</v>
      </c>
      <c r="BH26">
        <v>243</v>
      </c>
      <c r="BI26">
        <v>298.21160655371102</v>
      </c>
      <c r="BJ26">
        <f t="shared" si="31"/>
        <v>0.18514237990856619</v>
      </c>
      <c r="BK26">
        <v>0.5</v>
      </c>
      <c r="BL26">
        <f t="shared" si="32"/>
        <v>841.19488546500315</v>
      </c>
      <c r="BM26">
        <f t="shared" si="33"/>
        <v>3.1556686344854259</v>
      </c>
      <c r="BN26">
        <f t="shared" si="34"/>
        <v>77.870411530952225</v>
      </c>
      <c r="BO26">
        <f t="shared" si="35"/>
        <v>5.3273165777204491E-3</v>
      </c>
      <c r="BP26">
        <f t="shared" si="36"/>
        <v>2.4637484836256989</v>
      </c>
      <c r="BQ26">
        <f t="shared" si="37"/>
        <v>138.26936466802084</v>
      </c>
      <c r="BR26" t="s">
        <v>441</v>
      </c>
      <c r="BS26">
        <v>0</v>
      </c>
      <c r="BT26">
        <f t="shared" si="38"/>
        <v>138.26936466802084</v>
      </c>
      <c r="BU26">
        <f t="shared" si="39"/>
        <v>0.53633808467103683</v>
      </c>
      <c r="BV26">
        <f t="shared" si="40"/>
        <v>0.34519715306460719</v>
      </c>
      <c r="BW26">
        <f t="shared" si="41"/>
        <v>0.82122579716906752</v>
      </c>
      <c r="BX26">
        <f t="shared" si="42"/>
        <v>0.60077381907600658</v>
      </c>
      <c r="BY26">
        <f t="shared" si="43"/>
        <v>0.88882327143461681</v>
      </c>
      <c r="BZ26">
        <f t="shared" si="44"/>
        <v>0.19642053925700731</v>
      </c>
      <c r="CA26">
        <f t="shared" si="45"/>
        <v>0.80357946074299269</v>
      </c>
      <c r="CB26">
        <v>287</v>
      </c>
      <c r="CC26">
        <v>290</v>
      </c>
      <c r="CD26">
        <v>285.58</v>
      </c>
      <c r="CE26">
        <v>195</v>
      </c>
      <c r="CF26">
        <v>10072.799999999999</v>
      </c>
      <c r="CG26">
        <v>285.17</v>
      </c>
      <c r="CH26">
        <v>0.41</v>
      </c>
      <c r="CI26">
        <v>300</v>
      </c>
      <c r="CJ26">
        <v>24.1</v>
      </c>
      <c r="CK26">
        <v>298.21160655371102</v>
      </c>
      <c r="CL26">
        <v>1.43977485418161</v>
      </c>
      <c r="CM26">
        <v>-13.140625760022401</v>
      </c>
      <c r="CN26">
        <v>1.2752179056828801</v>
      </c>
      <c r="CO26">
        <v>0.79133290628737696</v>
      </c>
      <c r="CP26">
        <v>-7.5177421579532902E-3</v>
      </c>
      <c r="CQ26">
        <v>290</v>
      </c>
      <c r="CR26">
        <v>284.45</v>
      </c>
      <c r="CS26">
        <v>675</v>
      </c>
      <c r="CT26">
        <v>10053</v>
      </c>
      <c r="CU26">
        <v>285.14</v>
      </c>
      <c r="CV26">
        <v>-0.69</v>
      </c>
      <c r="DJ26">
        <f t="shared" si="46"/>
        <v>1000.0012</v>
      </c>
      <c r="DK26">
        <f t="shared" si="47"/>
        <v>841.19488546500315</v>
      </c>
      <c r="DL26">
        <f t="shared" si="48"/>
        <v>0.84119387603235185</v>
      </c>
      <c r="DM26">
        <f t="shared" si="49"/>
        <v>0.16190418074243931</v>
      </c>
      <c r="DN26">
        <v>1.7789999999999999</v>
      </c>
      <c r="DO26">
        <v>0.5</v>
      </c>
      <c r="DP26" t="s">
        <v>442</v>
      </c>
      <c r="DQ26">
        <v>2</v>
      </c>
      <c r="DR26" t="b">
        <v>1</v>
      </c>
      <c r="DS26">
        <v>1686687311</v>
      </c>
      <c r="DT26">
        <v>397.30540000000002</v>
      </c>
      <c r="DU26">
        <v>399.40100000000001</v>
      </c>
      <c r="DV26">
        <v>16.137533333333302</v>
      </c>
      <c r="DW26">
        <v>16.0347066666667</v>
      </c>
      <c r="DX26">
        <v>397.40339999999998</v>
      </c>
      <c r="DY26">
        <v>15.9895333333333</v>
      </c>
      <c r="DZ26">
        <v>500.10579999999999</v>
      </c>
      <c r="EA26">
        <v>100.5324</v>
      </c>
      <c r="EB26">
        <v>9.9995106666666694E-2</v>
      </c>
      <c r="EC26">
        <v>25.297426666666698</v>
      </c>
      <c r="ED26">
        <v>25.6445066666667</v>
      </c>
      <c r="EE26">
        <v>999.9</v>
      </c>
      <c r="EF26">
        <v>0</v>
      </c>
      <c r="EG26">
        <v>0</v>
      </c>
      <c r="EH26">
        <v>10000.204666666699</v>
      </c>
      <c r="EI26">
        <v>0</v>
      </c>
      <c r="EJ26">
        <v>0.221023</v>
      </c>
      <c r="EK26">
        <v>-2.1668253333333301</v>
      </c>
      <c r="EL26">
        <v>403.75360000000001</v>
      </c>
      <c r="EM26">
        <v>405.90966666666702</v>
      </c>
      <c r="EN26">
        <v>0.112289266666667</v>
      </c>
      <c r="EO26">
        <v>399.40100000000001</v>
      </c>
      <c r="EP26">
        <v>16.0347066666667</v>
      </c>
      <c r="EQ26">
        <v>1.6232960000000001</v>
      </c>
      <c r="ER26">
        <v>1.6120066666666699</v>
      </c>
      <c r="ES26">
        <v>14.1817266666667</v>
      </c>
      <c r="ET26">
        <v>14.074059999999999</v>
      </c>
      <c r="EU26">
        <v>1000.0012</v>
      </c>
      <c r="EV26">
        <v>0.96000606666666699</v>
      </c>
      <c r="EW26">
        <v>3.9994160000000001E-2</v>
      </c>
      <c r="EX26">
        <v>0</v>
      </c>
      <c r="EY26">
        <v>242.96793333333301</v>
      </c>
      <c r="EZ26">
        <v>4.9999900000000004</v>
      </c>
      <c r="FA26">
        <v>2659.9319999999998</v>
      </c>
      <c r="FB26">
        <v>8665.34</v>
      </c>
      <c r="FC26">
        <v>36.566200000000002</v>
      </c>
      <c r="FD26">
        <v>38.853999999999999</v>
      </c>
      <c r="FE26">
        <v>37.75</v>
      </c>
      <c r="FF26">
        <v>38.533066666666699</v>
      </c>
      <c r="FG26">
        <v>39.311999999999998</v>
      </c>
      <c r="FH26">
        <v>955.20733333333305</v>
      </c>
      <c r="FI26">
        <v>39.795999999999999</v>
      </c>
      <c r="FJ26">
        <v>0</v>
      </c>
      <c r="FK26">
        <v>1477.10000014305</v>
      </c>
      <c r="FL26">
        <v>0</v>
      </c>
      <c r="FM26">
        <v>243</v>
      </c>
      <c r="FN26">
        <v>-0.44130770499898297</v>
      </c>
      <c r="FO26">
        <v>-70.156153880637405</v>
      </c>
      <c r="FP26">
        <v>2659.5351999999998</v>
      </c>
      <c r="FQ26">
        <v>15</v>
      </c>
      <c r="FR26">
        <v>1686687338</v>
      </c>
      <c r="FS26" t="s">
        <v>486</v>
      </c>
      <c r="FT26">
        <v>1686687338</v>
      </c>
      <c r="FU26">
        <v>1686687337</v>
      </c>
      <c r="FV26">
        <v>11</v>
      </c>
      <c r="FW26">
        <v>7.2999999999999995E-2</v>
      </c>
      <c r="FX26">
        <v>-7.0000000000000001E-3</v>
      </c>
      <c r="FY26">
        <v>-9.8000000000000004E-2</v>
      </c>
      <c r="FZ26">
        <v>0.14799999999999999</v>
      </c>
      <c r="GA26">
        <v>399</v>
      </c>
      <c r="GB26">
        <v>16</v>
      </c>
      <c r="GC26">
        <v>0.26</v>
      </c>
      <c r="GD26">
        <v>0.13</v>
      </c>
      <c r="GE26">
        <v>-0.58663233333333298</v>
      </c>
      <c r="GF26">
        <v>-21.562859610389602</v>
      </c>
      <c r="GG26">
        <v>2.9298451298895398</v>
      </c>
      <c r="GH26">
        <v>0</v>
      </c>
      <c r="GI26">
        <v>243.04720588235301</v>
      </c>
      <c r="GJ26">
        <v>-0.67093965544719902</v>
      </c>
      <c r="GK26">
        <v>0.17673755541708999</v>
      </c>
      <c r="GL26">
        <v>1</v>
      </c>
      <c r="GM26">
        <v>0.11282014285714299</v>
      </c>
      <c r="GN26">
        <v>1.4502857142858401E-3</v>
      </c>
      <c r="GO26">
        <v>3.1898272573875801E-3</v>
      </c>
      <c r="GP26">
        <v>1</v>
      </c>
      <c r="GQ26">
        <v>2</v>
      </c>
      <c r="GR26">
        <v>3</v>
      </c>
      <c r="GS26" t="s">
        <v>453</v>
      </c>
      <c r="GT26">
        <v>2.9511599999999998</v>
      </c>
      <c r="GU26">
        <v>2.7107600000000001</v>
      </c>
      <c r="GV26">
        <v>0.104536</v>
      </c>
      <c r="GW26">
        <v>0.10452500000000001</v>
      </c>
      <c r="GX26">
        <v>8.7072700000000003E-2</v>
      </c>
      <c r="GY26">
        <v>8.7282899999999997E-2</v>
      </c>
      <c r="GZ26">
        <v>27849.9</v>
      </c>
      <c r="HA26">
        <v>32197</v>
      </c>
      <c r="HB26">
        <v>30999.599999999999</v>
      </c>
      <c r="HC26">
        <v>34630.5</v>
      </c>
      <c r="HD26">
        <v>38582.699999999997</v>
      </c>
      <c r="HE26">
        <v>39132.699999999997</v>
      </c>
      <c r="HF26">
        <v>42620.7</v>
      </c>
      <c r="HG26">
        <v>42944.7</v>
      </c>
      <c r="HH26">
        <v>2.0630999999999999</v>
      </c>
      <c r="HI26">
        <v>2.22465</v>
      </c>
      <c r="HJ26">
        <v>0.17530499999999999</v>
      </c>
      <c r="HK26">
        <v>0</v>
      </c>
      <c r="HL26">
        <v>22.761700000000001</v>
      </c>
      <c r="HM26">
        <v>999.9</v>
      </c>
      <c r="HN26">
        <v>62.947000000000003</v>
      </c>
      <c r="HO26">
        <v>24.582000000000001</v>
      </c>
      <c r="HP26">
        <v>19.416899999999998</v>
      </c>
      <c r="HQ26">
        <v>60.087699999999998</v>
      </c>
      <c r="HR26">
        <v>18.3734</v>
      </c>
      <c r="HS26">
        <v>1</v>
      </c>
      <c r="HT26">
        <v>-0.27502799999999999</v>
      </c>
      <c r="HU26">
        <v>-1.1267499999999999</v>
      </c>
      <c r="HV26">
        <v>20.293099999999999</v>
      </c>
      <c r="HW26">
        <v>5.2469400000000004</v>
      </c>
      <c r="HX26">
        <v>11.9864</v>
      </c>
      <c r="HY26">
        <v>4.9731500000000004</v>
      </c>
      <c r="HZ26">
        <v>3.2973300000000001</v>
      </c>
      <c r="IA26">
        <v>9999</v>
      </c>
      <c r="IB26">
        <v>9999</v>
      </c>
      <c r="IC26">
        <v>9999</v>
      </c>
      <c r="ID26">
        <v>999.9</v>
      </c>
      <c r="IE26">
        <v>4.9718299999999997</v>
      </c>
      <c r="IF26">
        <v>1.8538399999999999</v>
      </c>
      <c r="IG26">
        <v>1.85486</v>
      </c>
      <c r="IH26">
        <v>1.85921</v>
      </c>
      <c r="II26">
        <v>1.85355</v>
      </c>
      <c r="IJ26">
        <v>1.85799</v>
      </c>
      <c r="IK26">
        <v>1.8551599999999999</v>
      </c>
      <c r="IL26">
        <v>1.85378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-9.8000000000000004E-2</v>
      </c>
      <c r="JA26">
        <v>0.14799999999999999</v>
      </c>
      <c r="JB26">
        <v>8.5094392583300899E-2</v>
      </c>
      <c r="JC26">
        <v>-6.8838208586326796E-4</v>
      </c>
      <c r="JD26">
        <v>1.2146953680521199E-7</v>
      </c>
      <c r="JE26">
        <v>-3.3979593155360199E-13</v>
      </c>
      <c r="JF26">
        <v>1.7453714990479902E-2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24.3</v>
      </c>
      <c r="JO26">
        <v>24.3</v>
      </c>
      <c r="JP26">
        <v>0.96191400000000005</v>
      </c>
      <c r="JQ26">
        <v>2.3938000000000001</v>
      </c>
      <c r="JR26">
        <v>1.5966800000000001</v>
      </c>
      <c r="JS26">
        <v>2.3315399999999999</v>
      </c>
      <c r="JT26">
        <v>1.5905800000000001</v>
      </c>
      <c r="JU26">
        <v>2.4414099999999999</v>
      </c>
      <c r="JV26">
        <v>29.1554</v>
      </c>
      <c r="JW26">
        <v>12.415900000000001</v>
      </c>
      <c r="JX26">
        <v>18</v>
      </c>
      <c r="JY26">
        <v>492.339</v>
      </c>
      <c r="JZ26">
        <v>580.35400000000004</v>
      </c>
      <c r="KA26">
        <v>25.001000000000001</v>
      </c>
      <c r="KB26">
        <v>23.691600000000001</v>
      </c>
      <c r="KC26">
        <v>30.000399999999999</v>
      </c>
      <c r="KD26">
        <v>23.5457</v>
      </c>
      <c r="KE26">
        <v>23.5</v>
      </c>
      <c r="KF26">
        <v>19.2898</v>
      </c>
      <c r="KG26">
        <v>20.354399999999998</v>
      </c>
      <c r="KH26">
        <v>39.756999999999998</v>
      </c>
      <c r="KI26">
        <v>25</v>
      </c>
      <c r="KJ26">
        <v>400</v>
      </c>
      <c r="KK26">
        <v>15.940300000000001</v>
      </c>
      <c r="KL26">
        <v>100.92</v>
      </c>
      <c r="KM26">
        <v>100.92</v>
      </c>
    </row>
    <row r="27" spans="1:299" x14ac:dyDescent="0.2">
      <c r="A27">
        <v>11</v>
      </c>
      <c r="B27">
        <v>1686689450.0999999</v>
      </c>
      <c r="C27">
        <v>18040.0999999046</v>
      </c>
      <c r="D27" t="s">
        <v>487</v>
      </c>
      <c r="E27" t="s">
        <v>488</v>
      </c>
      <c r="F27">
        <v>30</v>
      </c>
      <c r="G27" s="2">
        <v>18.600000000000001</v>
      </c>
      <c r="H27" t="s">
        <v>438</v>
      </c>
      <c r="I27">
        <v>200</v>
      </c>
      <c r="J27" s="2">
        <v>39</v>
      </c>
      <c r="K27">
        <v>1686689441.5999999</v>
      </c>
      <c r="L27">
        <f t="shared" si="0"/>
        <v>2.9039541528712352E-4</v>
      </c>
      <c r="M27">
        <f t="shared" si="1"/>
        <v>0.29039541528712354</v>
      </c>
      <c r="N27">
        <f t="shared" si="2"/>
        <v>3.5127813780261947</v>
      </c>
      <c r="O27">
        <f t="shared" si="3"/>
        <v>398.798</v>
      </c>
      <c r="P27">
        <f t="shared" si="4"/>
        <v>33.41480774789455</v>
      </c>
      <c r="Q27">
        <f t="shared" si="5"/>
        <v>3.361993469709128</v>
      </c>
      <c r="R27">
        <f t="shared" si="6"/>
        <v>40.124614268281739</v>
      </c>
      <c r="S27">
        <f t="shared" si="7"/>
        <v>1.5696112907161296E-2</v>
      </c>
      <c r="T27">
        <f t="shared" si="8"/>
        <v>3</v>
      </c>
      <c r="U27">
        <f t="shared" si="9"/>
        <v>1.56506319635101E-2</v>
      </c>
      <c r="V27">
        <f t="shared" si="10"/>
        <v>9.7857202048263429E-3</v>
      </c>
      <c r="W27">
        <f t="shared" si="11"/>
        <v>161.90244914893799</v>
      </c>
      <c r="X27">
        <f t="shared" si="12"/>
        <v>26.402971313291893</v>
      </c>
      <c r="Y27">
        <f t="shared" si="13"/>
        <v>26.402971313291893</v>
      </c>
      <c r="Z27">
        <f t="shared" si="14"/>
        <v>3.4555608689518302</v>
      </c>
      <c r="AA27">
        <f t="shared" si="15"/>
        <v>49.816120559912449</v>
      </c>
      <c r="AB27">
        <f t="shared" si="16"/>
        <v>1.6359194401606392</v>
      </c>
      <c r="AC27">
        <f t="shared" si="17"/>
        <v>3.2839157721909817</v>
      </c>
      <c r="AD27">
        <f t="shared" si="18"/>
        <v>1.8196414287911911</v>
      </c>
      <c r="AE27">
        <f t="shared" si="19"/>
        <v>-12.806437814162148</v>
      </c>
      <c r="AF27">
        <f t="shared" si="20"/>
        <v>-139.22579592657769</v>
      </c>
      <c r="AG27">
        <f t="shared" si="21"/>
        <v>-9.9129874397819595</v>
      </c>
      <c r="AH27">
        <f t="shared" si="22"/>
        <v>-4.2772031583808712E-2</v>
      </c>
      <c r="AI27">
        <f t="shared" si="23"/>
        <v>1.5151507613575803</v>
      </c>
      <c r="AJ27">
        <f t="shared" si="24"/>
        <v>0.32949365860228297</v>
      </c>
      <c r="AK27">
        <f t="shared" si="25"/>
        <v>3.5127813780261947</v>
      </c>
      <c r="AL27">
        <v>406.33914433528298</v>
      </c>
      <c r="AM27">
        <v>405.20905454545499</v>
      </c>
      <c r="AN27">
        <v>3.3404417360489401E-2</v>
      </c>
      <c r="AO27">
        <v>67.037886007061203</v>
      </c>
      <c r="AP27">
        <f t="shared" si="26"/>
        <v>0.29039541528712354</v>
      </c>
      <c r="AQ27">
        <v>16.176603744935399</v>
      </c>
      <c r="AR27">
        <v>16.2525442424242</v>
      </c>
      <c r="AS27">
        <v>-3.7739020039187501E-6</v>
      </c>
      <c r="AT27">
        <v>77.538183784275304</v>
      </c>
      <c r="AU27">
        <v>18</v>
      </c>
      <c r="AV27">
        <v>4</v>
      </c>
      <c r="AW27">
        <f t="shared" si="27"/>
        <v>1</v>
      </c>
      <c r="AX27">
        <f t="shared" si="28"/>
        <v>0</v>
      </c>
      <c r="AY27">
        <f t="shared" si="29"/>
        <v>53388.789376684654</v>
      </c>
      <c r="AZ27" t="s">
        <v>439</v>
      </c>
      <c r="BA27">
        <v>10043.6</v>
      </c>
      <c r="BB27">
        <v>206.31078664343801</v>
      </c>
      <c r="BC27">
        <v>1032.93</v>
      </c>
      <c r="BD27">
        <f t="shared" si="30"/>
        <v>0.80026643950370502</v>
      </c>
      <c r="BE27">
        <v>-1.3256428239459399</v>
      </c>
      <c r="BF27" t="s">
        <v>489</v>
      </c>
      <c r="BG27">
        <v>10101.799999999999</v>
      </c>
      <c r="BH27">
        <v>155.96696153846199</v>
      </c>
      <c r="BI27">
        <v>196.118704203043</v>
      </c>
      <c r="BJ27">
        <f t="shared" si="31"/>
        <v>0.2047318374233783</v>
      </c>
      <c r="BK27">
        <v>0.5</v>
      </c>
      <c r="BL27">
        <f t="shared" si="32"/>
        <v>841.18535844504549</v>
      </c>
      <c r="BM27">
        <f t="shared" si="33"/>
        <v>3.5127813780261947</v>
      </c>
      <c r="BN27">
        <f t="shared" si="34"/>
        <v>86.108712024048629</v>
      </c>
      <c r="BO27">
        <f t="shared" si="35"/>
        <v>5.751912052910783E-3</v>
      </c>
      <c r="BP27">
        <f t="shared" si="36"/>
        <v>4.2668612318109176</v>
      </c>
      <c r="BQ27">
        <f t="shared" si="37"/>
        <v>111.38475606599977</v>
      </c>
      <c r="BR27" t="s">
        <v>441</v>
      </c>
      <c r="BS27">
        <v>0</v>
      </c>
      <c r="BT27">
        <f t="shared" si="38"/>
        <v>111.38475606599977</v>
      </c>
      <c r="BU27">
        <f t="shared" si="39"/>
        <v>0.4320543952264625</v>
      </c>
      <c r="BV27">
        <f t="shared" si="40"/>
        <v>0.47385662473371554</v>
      </c>
      <c r="BW27">
        <f t="shared" si="41"/>
        <v>0.90805231897750238</v>
      </c>
      <c r="BX27">
        <f t="shared" si="42"/>
        <v>-3.93950332519336</v>
      </c>
      <c r="BY27">
        <f t="shared" si="43"/>
        <v>1.0123298397565781</v>
      </c>
      <c r="BZ27">
        <f t="shared" si="44"/>
        <v>0.33840759629857292</v>
      </c>
      <c r="CA27">
        <f t="shared" si="45"/>
        <v>0.66159240370142713</v>
      </c>
      <c r="CB27">
        <v>288</v>
      </c>
      <c r="CC27">
        <v>290</v>
      </c>
      <c r="CD27">
        <v>189.33</v>
      </c>
      <c r="CE27">
        <v>215</v>
      </c>
      <c r="CF27">
        <v>10101.799999999999</v>
      </c>
      <c r="CG27">
        <v>188.89</v>
      </c>
      <c r="CH27">
        <v>0.44</v>
      </c>
      <c r="CI27">
        <v>300</v>
      </c>
      <c r="CJ27">
        <v>24.1</v>
      </c>
      <c r="CK27">
        <v>196.118704203043</v>
      </c>
      <c r="CL27">
        <v>1.01506246307175</v>
      </c>
      <c r="CM27">
        <v>-7.3062844232657804</v>
      </c>
      <c r="CN27">
        <v>0.90183634006149604</v>
      </c>
      <c r="CO27">
        <v>0.70096757921147701</v>
      </c>
      <c r="CP27">
        <v>-7.5405761957730803E-3</v>
      </c>
      <c r="CQ27">
        <v>290</v>
      </c>
      <c r="CR27">
        <v>189.42</v>
      </c>
      <c r="CS27">
        <v>725</v>
      </c>
      <c r="CT27">
        <v>10082.200000000001</v>
      </c>
      <c r="CU27">
        <v>188.87</v>
      </c>
      <c r="CV27">
        <v>0.55000000000000004</v>
      </c>
      <c r="DJ27">
        <f t="shared" si="46"/>
        <v>999.9899375</v>
      </c>
      <c r="DK27">
        <f t="shared" si="47"/>
        <v>841.18535844504549</v>
      </c>
      <c r="DL27">
        <f t="shared" si="48"/>
        <v>0.84119382295788903</v>
      </c>
      <c r="DM27">
        <f t="shared" si="49"/>
        <v>0.16190407830872597</v>
      </c>
      <c r="DN27">
        <v>1.329</v>
      </c>
      <c r="DO27">
        <v>0.5</v>
      </c>
      <c r="DP27" t="s">
        <v>442</v>
      </c>
      <c r="DQ27">
        <v>2</v>
      </c>
      <c r="DR27" t="b">
        <v>1</v>
      </c>
      <c r="DS27">
        <v>1686689441.5999999</v>
      </c>
      <c r="DT27">
        <v>398.798</v>
      </c>
      <c r="DU27">
        <v>399.23556250000001</v>
      </c>
      <c r="DV27">
        <v>16.259381250000001</v>
      </c>
      <c r="DW27">
        <v>16.173243750000001</v>
      </c>
      <c r="DX27">
        <v>398.94099999999997</v>
      </c>
      <c r="DY27">
        <v>16.102381250000001</v>
      </c>
      <c r="DZ27">
        <v>500.1040625</v>
      </c>
      <c r="EA27">
        <v>100.513875</v>
      </c>
      <c r="EB27">
        <v>0.10000538125</v>
      </c>
      <c r="EC27">
        <v>25.542149999999999</v>
      </c>
      <c r="ED27">
        <v>25.927225</v>
      </c>
      <c r="EE27">
        <v>999.9</v>
      </c>
      <c r="EF27">
        <v>0</v>
      </c>
      <c r="EG27">
        <v>0</v>
      </c>
      <c r="EH27">
        <v>9996.1656249999996</v>
      </c>
      <c r="EI27">
        <v>0</v>
      </c>
      <c r="EJ27">
        <v>0.221023</v>
      </c>
      <c r="EK27">
        <v>-0.3919923125</v>
      </c>
      <c r="EL27">
        <v>405.43425000000002</v>
      </c>
      <c r="EM27">
        <v>405.7985625</v>
      </c>
      <c r="EN27">
        <v>8.2636000000000001E-2</v>
      </c>
      <c r="EO27">
        <v>399.23556250000001</v>
      </c>
      <c r="EP27">
        <v>16.173243750000001</v>
      </c>
      <c r="EQ27">
        <v>1.63393875</v>
      </c>
      <c r="ER27">
        <v>1.62563375</v>
      </c>
      <c r="ES27">
        <v>14.282662500000001</v>
      </c>
      <c r="ET27">
        <v>14.2039375</v>
      </c>
      <c r="EU27">
        <v>999.9899375</v>
      </c>
      <c r="EV27">
        <v>0.96000693749999999</v>
      </c>
      <c r="EW27">
        <v>3.9992806249999999E-2</v>
      </c>
      <c r="EX27">
        <v>0</v>
      </c>
      <c r="EY27">
        <v>156.0174375</v>
      </c>
      <c r="EZ27">
        <v>4.9999900000000004</v>
      </c>
      <c r="FA27">
        <v>2097.0818749999999</v>
      </c>
      <c r="FB27">
        <v>8665.2431250000009</v>
      </c>
      <c r="FC27">
        <v>35.796500000000002</v>
      </c>
      <c r="FD27">
        <v>37.75</v>
      </c>
      <c r="FE27">
        <v>36.936999999999998</v>
      </c>
      <c r="FF27">
        <v>37.558124999999997</v>
      </c>
      <c r="FG27">
        <v>38.593499999999999</v>
      </c>
      <c r="FH27">
        <v>955.19749999999999</v>
      </c>
      <c r="FI27">
        <v>39.793750000000003</v>
      </c>
      <c r="FJ27">
        <v>0</v>
      </c>
      <c r="FK27">
        <v>2129.5</v>
      </c>
      <c r="FL27">
        <v>0</v>
      </c>
      <c r="FM27">
        <v>155.96696153846199</v>
      </c>
      <c r="FN27">
        <v>-0.75764103666830296</v>
      </c>
      <c r="FO27">
        <v>96.448888863765305</v>
      </c>
      <c r="FP27">
        <v>2105.0357692307698</v>
      </c>
      <c r="FQ27">
        <v>15</v>
      </c>
      <c r="FR27">
        <v>1686689470.0999999</v>
      </c>
      <c r="FS27" t="s">
        <v>490</v>
      </c>
      <c r="FT27">
        <v>1686689470.0999999</v>
      </c>
      <c r="FU27">
        <v>1686689469.0999999</v>
      </c>
      <c r="FV27">
        <v>12</v>
      </c>
      <c r="FW27">
        <v>-4.4999999999999998E-2</v>
      </c>
      <c r="FX27">
        <v>6.0000000000000001E-3</v>
      </c>
      <c r="FY27">
        <v>-0.14299999999999999</v>
      </c>
      <c r="FZ27">
        <v>0.157</v>
      </c>
      <c r="GA27">
        <v>400</v>
      </c>
      <c r="GB27">
        <v>16</v>
      </c>
      <c r="GC27">
        <v>0.13</v>
      </c>
      <c r="GD27">
        <v>0.09</v>
      </c>
      <c r="GE27">
        <v>-0.59842494761904796</v>
      </c>
      <c r="GF27">
        <v>0.102242290909086</v>
      </c>
      <c r="GG27">
        <v>1.16040676008097</v>
      </c>
      <c r="GH27">
        <v>1</v>
      </c>
      <c r="GI27">
        <v>155.92470588235301</v>
      </c>
      <c r="GJ27">
        <v>0.43288005208163499</v>
      </c>
      <c r="GK27">
        <v>0.24646363881821501</v>
      </c>
      <c r="GL27">
        <v>1</v>
      </c>
      <c r="GM27">
        <v>8.5591004761904801E-2</v>
      </c>
      <c r="GN27">
        <v>-5.0307779220779197E-2</v>
      </c>
      <c r="GO27">
        <v>5.1323645053417202E-3</v>
      </c>
      <c r="GP27">
        <v>1</v>
      </c>
      <c r="GQ27">
        <v>3</v>
      </c>
      <c r="GR27">
        <v>3</v>
      </c>
      <c r="GS27" t="s">
        <v>444</v>
      </c>
      <c r="GT27">
        <v>2.9516300000000002</v>
      </c>
      <c r="GU27">
        <v>2.7107000000000001</v>
      </c>
      <c r="GV27">
        <v>0.104731</v>
      </c>
      <c r="GW27">
        <v>0.104646</v>
      </c>
      <c r="GX27">
        <v>8.7608000000000005E-2</v>
      </c>
      <c r="GY27">
        <v>8.7991399999999997E-2</v>
      </c>
      <c r="GZ27">
        <v>27872.799999999999</v>
      </c>
      <c r="HA27">
        <v>32227.9</v>
      </c>
      <c r="HB27">
        <v>31028.3</v>
      </c>
      <c r="HC27">
        <v>34664.6</v>
      </c>
      <c r="HD27">
        <v>38597.4</v>
      </c>
      <c r="HE27">
        <v>39139.9</v>
      </c>
      <c r="HF27">
        <v>42661.9</v>
      </c>
      <c r="HG27">
        <v>42985.599999999999</v>
      </c>
      <c r="HH27">
        <v>2.0302699999999998</v>
      </c>
      <c r="HI27">
        <v>2.2316699999999998</v>
      </c>
      <c r="HJ27">
        <v>0.15936800000000001</v>
      </c>
      <c r="HK27">
        <v>0</v>
      </c>
      <c r="HL27">
        <v>23.2987</v>
      </c>
      <c r="HM27">
        <v>999.9</v>
      </c>
      <c r="HN27">
        <v>61.646999999999998</v>
      </c>
      <c r="HO27">
        <v>25.146000000000001</v>
      </c>
      <c r="HP27">
        <v>19.671700000000001</v>
      </c>
      <c r="HQ27">
        <v>61.2151</v>
      </c>
      <c r="HR27">
        <v>18.910299999999999</v>
      </c>
      <c r="HS27">
        <v>1</v>
      </c>
      <c r="HT27">
        <v>-0.32394299999999998</v>
      </c>
      <c r="HU27">
        <v>-1.24309</v>
      </c>
      <c r="HV27">
        <v>20.2928</v>
      </c>
      <c r="HW27">
        <v>5.2467899999999998</v>
      </c>
      <c r="HX27">
        <v>11.9863</v>
      </c>
      <c r="HY27">
        <v>4.9734999999999996</v>
      </c>
      <c r="HZ27">
        <v>3.2974800000000002</v>
      </c>
      <c r="IA27">
        <v>9999</v>
      </c>
      <c r="IB27">
        <v>9999</v>
      </c>
      <c r="IC27">
        <v>9999</v>
      </c>
      <c r="ID27">
        <v>999.9</v>
      </c>
      <c r="IE27">
        <v>4.9719100000000003</v>
      </c>
      <c r="IF27">
        <v>1.8538699999999999</v>
      </c>
      <c r="IG27">
        <v>1.8548899999999999</v>
      </c>
      <c r="IH27">
        <v>1.8592599999999999</v>
      </c>
      <c r="II27">
        <v>1.85362</v>
      </c>
      <c r="IJ27">
        <v>1.8580399999999999</v>
      </c>
      <c r="IK27">
        <v>1.8551599999999999</v>
      </c>
      <c r="IL27">
        <v>1.85379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-0.14299999999999999</v>
      </c>
      <c r="JA27">
        <v>0.157</v>
      </c>
      <c r="JB27">
        <v>0.15788709136061699</v>
      </c>
      <c r="JC27">
        <v>-6.8838208586326796E-4</v>
      </c>
      <c r="JD27">
        <v>1.2146953680521199E-7</v>
      </c>
      <c r="JE27">
        <v>-3.3979593155360199E-13</v>
      </c>
      <c r="JF27">
        <v>1.08689801268023E-2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35.200000000000003</v>
      </c>
      <c r="JO27">
        <v>35.200000000000003</v>
      </c>
      <c r="JP27">
        <v>0.96435499999999996</v>
      </c>
      <c r="JQ27">
        <v>2.3815900000000001</v>
      </c>
      <c r="JR27">
        <v>1.5966800000000001</v>
      </c>
      <c r="JS27">
        <v>2.3315399999999999</v>
      </c>
      <c r="JT27">
        <v>1.5905800000000001</v>
      </c>
      <c r="JU27">
        <v>2.4902299999999999</v>
      </c>
      <c r="JV27">
        <v>29.580400000000001</v>
      </c>
      <c r="JW27">
        <v>15.5505</v>
      </c>
      <c r="JX27">
        <v>18</v>
      </c>
      <c r="JY27">
        <v>467.721</v>
      </c>
      <c r="JZ27">
        <v>579.13499999999999</v>
      </c>
      <c r="KA27">
        <v>25.000299999999999</v>
      </c>
      <c r="KB27">
        <v>23.016500000000001</v>
      </c>
      <c r="KC27">
        <v>30.000399999999999</v>
      </c>
      <c r="KD27">
        <v>22.981200000000001</v>
      </c>
      <c r="KE27">
        <v>22.958300000000001</v>
      </c>
      <c r="KF27">
        <v>19.331600000000002</v>
      </c>
      <c r="KG27">
        <v>19.7531</v>
      </c>
      <c r="KH27">
        <v>37.526699999999998</v>
      </c>
      <c r="KI27">
        <v>25</v>
      </c>
      <c r="KJ27">
        <v>400</v>
      </c>
      <c r="KK27">
        <v>16.182400000000001</v>
      </c>
      <c r="KL27">
        <v>101.01600000000001</v>
      </c>
      <c r="KM27">
        <v>101.018</v>
      </c>
    </row>
    <row r="28" spans="1:299" x14ac:dyDescent="0.2">
      <c r="A28">
        <v>12</v>
      </c>
      <c r="B28">
        <v>1686690784</v>
      </c>
      <c r="C28">
        <v>19374</v>
      </c>
      <c r="D28" t="s">
        <v>491</v>
      </c>
      <c r="E28" t="s">
        <v>492</v>
      </c>
      <c r="F28">
        <v>30</v>
      </c>
      <c r="G28" s="2">
        <v>19.2</v>
      </c>
      <c r="H28" t="s">
        <v>450</v>
      </c>
      <c r="I28">
        <v>200</v>
      </c>
      <c r="J28" s="2">
        <v>39</v>
      </c>
      <c r="K28">
        <v>1686690775.5</v>
      </c>
      <c r="L28">
        <f t="shared" si="0"/>
        <v>3.3682712539129836E-4</v>
      </c>
      <c r="M28">
        <f t="shared" si="1"/>
        <v>0.33682712539129833</v>
      </c>
      <c r="N28">
        <f t="shared" si="2"/>
        <v>3.9647183259993395</v>
      </c>
      <c r="O28">
        <f t="shared" si="3"/>
        <v>399.18706250000002</v>
      </c>
      <c r="P28">
        <f t="shared" si="4"/>
        <v>43.970890961892763</v>
      </c>
      <c r="Q28">
        <f t="shared" si="5"/>
        <v>4.4246163475059044</v>
      </c>
      <c r="R28">
        <f t="shared" si="6"/>
        <v>40.16861072888144</v>
      </c>
      <c r="S28">
        <f t="shared" si="7"/>
        <v>1.8247082206532254E-2</v>
      </c>
      <c r="T28">
        <f t="shared" si="8"/>
        <v>3</v>
      </c>
      <c r="U28">
        <f t="shared" si="9"/>
        <v>1.8185647845597553E-2</v>
      </c>
      <c r="V28">
        <f t="shared" si="10"/>
        <v>1.1371532208931067E-2</v>
      </c>
      <c r="W28">
        <f t="shared" si="11"/>
        <v>161.90819835956697</v>
      </c>
      <c r="X28">
        <f t="shared" si="12"/>
        <v>26.390014163920725</v>
      </c>
      <c r="Y28">
        <f t="shared" si="13"/>
        <v>26.390014163920725</v>
      </c>
      <c r="Z28">
        <f t="shared" si="14"/>
        <v>3.4529202926249773</v>
      </c>
      <c r="AA28">
        <f t="shared" si="15"/>
        <v>49.83105396270512</v>
      </c>
      <c r="AB28">
        <f t="shared" si="16"/>
        <v>1.6362962826772085</v>
      </c>
      <c r="AC28">
        <f t="shared" si="17"/>
        <v>3.2836878864770873</v>
      </c>
      <c r="AD28">
        <f t="shared" si="18"/>
        <v>1.8166240099477688</v>
      </c>
      <c r="AE28">
        <f t="shared" si="19"/>
        <v>-14.854076229756258</v>
      </c>
      <c r="AF28">
        <f t="shared" si="20"/>
        <v>-137.31918736588213</v>
      </c>
      <c r="AG28">
        <f t="shared" si="21"/>
        <v>-9.7765419251052208</v>
      </c>
      <c r="AH28">
        <f t="shared" si="22"/>
        <v>-4.1607161176642649E-2</v>
      </c>
      <c r="AI28">
        <f t="shared" si="23"/>
        <v>6.8344519813861835</v>
      </c>
      <c r="AJ28">
        <f t="shared" si="24"/>
        <v>0.31023602853354487</v>
      </c>
      <c r="AK28">
        <f t="shared" si="25"/>
        <v>3.9647183259993395</v>
      </c>
      <c r="AL28">
        <v>409.33173610109202</v>
      </c>
      <c r="AM28">
        <v>406.64093333333301</v>
      </c>
      <c r="AN28">
        <v>0.29853980972313499</v>
      </c>
      <c r="AO28">
        <v>67.037659675140702</v>
      </c>
      <c r="AP28">
        <f t="shared" si="26"/>
        <v>0.33682712539129833</v>
      </c>
      <c r="AQ28">
        <v>16.187824398696002</v>
      </c>
      <c r="AR28">
        <v>16.275775151515202</v>
      </c>
      <c r="AS28">
        <v>1.5810200320119199E-5</v>
      </c>
      <c r="AT28">
        <v>77.534481262589694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53395.233757349066</v>
      </c>
      <c r="AZ28" t="s">
        <v>439</v>
      </c>
      <c r="BA28">
        <v>10043.6</v>
      </c>
      <c r="BB28">
        <v>206.31078664343801</v>
      </c>
      <c r="BC28">
        <v>1032.93</v>
      </c>
      <c r="BD28">
        <f t="shared" si="30"/>
        <v>0.80026643950370502</v>
      </c>
      <c r="BE28">
        <v>-1.3256428239459399</v>
      </c>
      <c r="BF28" t="s">
        <v>493</v>
      </c>
      <c r="BG28">
        <v>10100</v>
      </c>
      <c r="BH28">
        <v>154.29153846153801</v>
      </c>
      <c r="BI28">
        <v>194.064646150735</v>
      </c>
      <c r="BJ28">
        <f t="shared" si="31"/>
        <v>0.2049477247818966</v>
      </c>
      <c r="BK28">
        <v>0.5</v>
      </c>
      <c r="BL28">
        <f t="shared" si="32"/>
        <v>841.21612096350623</v>
      </c>
      <c r="BM28">
        <f t="shared" si="33"/>
        <v>3.9647183259993395</v>
      </c>
      <c r="BN28">
        <f t="shared" si="34"/>
        <v>86.202665020661655</v>
      </c>
      <c r="BO28">
        <f t="shared" si="35"/>
        <v>6.2889440871459314E-3</v>
      </c>
      <c r="BP28">
        <f t="shared" si="36"/>
        <v>4.3226078035753961</v>
      </c>
      <c r="BQ28">
        <f t="shared" si="37"/>
        <v>110.71918274803836</v>
      </c>
      <c r="BR28" t="s">
        <v>441</v>
      </c>
      <c r="BS28">
        <v>0</v>
      </c>
      <c r="BT28">
        <f t="shared" si="38"/>
        <v>110.71918274803836</v>
      </c>
      <c r="BU28">
        <f t="shared" si="39"/>
        <v>0.42947267859370986</v>
      </c>
      <c r="BV28">
        <f t="shared" si="40"/>
        <v>0.4772078295014931</v>
      </c>
      <c r="BW28">
        <f t="shared" si="41"/>
        <v>0.90962428346801161</v>
      </c>
      <c r="BX28">
        <f t="shared" si="42"/>
        <v>-3.2478075613207462</v>
      </c>
      <c r="BY28">
        <f t="shared" si="43"/>
        <v>1.0148147300411472</v>
      </c>
      <c r="BZ28">
        <f t="shared" si="44"/>
        <v>0.34244302318977515</v>
      </c>
      <c r="CA28">
        <f t="shared" si="45"/>
        <v>0.65755697681022485</v>
      </c>
      <c r="CB28">
        <v>289</v>
      </c>
      <c r="CC28">
        <v>290</v>
      </c>
      <c r="CD28">
        <v>186.82</v>
      </c>
      <c r="CE28">
        <v>235</v>
      </c>
      <c r="CF28">
        <v>10100</v>
      </c>
      <c r="CG28">
        <v>186.29</v>
      </c>
      <c r="CH28">
        <v>0.53</v>
      </c>
      <c r="CI28">
        <v>300</v>
      </c>
      <c r="CJ28">
        <v>24.1</v>
      </c>
      <c r="CK28">
        <v>194.064646150735</v>
      </c>
      <c r="CL28">
        <v>0.88082230596302902</v>
      </c>
      <c r="CM28">
        <v>-7.8480184554592904</v>
      </c>
      <c r="CN28">
        <v>0.78255005007769096</v>
      </c>
      <c r="CO28">
        <v>0.78223052403821702</v>
      </c>
      <c r="CP28">
        <v>-7.5412983314794204E-3</v>
      </c>
      <c r="CQ28">
        <v>290</v>
      </c>
      <c r="CR28">
        <v>186.32</v>
      </c>
      <c r="CS28">
        <v>835</v>
      </c>
      <c r="CT28">
        <v>10078</v>
      </c>
      <c r="CU28">
        <v>186.28</v>
      </c>
      <c r="CV28">
        <v>0.04</v>
      </c>
      <c r="DJ28">
        <f t="shared" si="46"/>
        <v>1000.026625</v>
      </c>
      <c r="DK28">
        <f t="shared" si="47"/>
        <v>841.21612096350623</v>
      </c>
      <c r="DL28">
        <f t="shared" si="48"/>
        <v>0.8411937241805999</v>
      </c>
      <c r="DM28">
        <f t="shared" si="49"/>
        <v>0.16190388766855779</v>
      </c>
      <c r="DN28">
        <v>1.329</v>
      </c>
      <c r="DO28">
        <v>0.5</v>
      </c>
      <c r="DP28" t="s">
        <v>442</v>
      </c>
      <c r="DQ28">
        <v>2</v>
      </c>
      <c r="DR28" t="b">
        <v>1</v>
      </c>
      <c r="DS28">
        <v>1686690775.5</v>
      </c>
      <c r="DT28">
        <v>399.18706250000002</v>
      </c>
      <c r="DU28">
        <v>401.03612500000003</v>
      </c>
      <c r="DV28">
        <v>16.261162500000001</v>
      </c>
      <c r="DW28">
        <v>16.180062499999998</v>
      </c>
      <c r="DX28">
        <v>399.28606250000001</v>
      </c>
      <c r="DY28">
        <v>16.111162499999999</v>
      </c>
      <c r="DZ28">
        <v>500.12225000000001</v>
      </c>
      <c r="EA28">
        <v>100.526</v>
      </c>
      <c r="EB28">
        <v>0.1000335125</v>
      </c>
      <c r="EC28">
        <v>25.540981250000002</v>
      </c>
      <c r="ED28">
        <v>25.96869375</v>
      </c>
      <c r="EE28">
        <v>999.9</v>
      </c>
      <c r="EF28">
        <v>0</v>
      </c>
      <c r="EG28">
        <v>0</v>
      </c>
      <c r="EH28">
        <v>9996.1256250000006</v>
      </c>
      <c r="EI28">
        <v>0</v>
      </c>
      <c r="EJ28">
        <v>0.221023</v>
      </c>
      <c r="EK28">
        <v>-1.89314625</v>
      </c>
      <c r="EL28">
        <v>405.74462499999998</v>
      </c>
      <c r="EM28">
        <v>407.6316875</v>
      </c>
      <c r="EN28">
        <v>9.0300574999999994E-2</v>
      </c>
      <c r="EO28">
        <v>401.03612500000003</v>
      </c>
      <c r="EP28">
        <v>16.180062499999998</v>
      </c>
      <c r="EQ28">
        <v>1.6355949999999999</v>
      </c>
      <c r="ER28">
        <v>1.6265168750000001</v>
      </c>
      <c r="ES28">
        <v>14.298325</v>
      </c>
      <c r="ET28">
        <v>14.212356249999999</v>
      </c>
      <c r="EU28">
        <v>1000.026625</v>
      </c>
      <c r="EV28">
        <v>0.96001068749999996</v>
      </c>
      <c r="EW28">
        <v>3.9989093750000003E-2</v>
      </c>
      <c r="EX28">
        <v>0</v>
      </c>
      <c r="EY28">
        <v>154.30487500000001</v>
      </c>
      <c r="EZ28">
        <v>4.9999900000000004</v>
      </c>
      <c r="FA28">
        <v>2144.9187499999998</v>
      </c>
      <c r="FB28">
        <v>8665.5768750000007</v>
      </c>
      <c r="FC28">
        <v>36.659875</v>
      </c>
      <c r="FD28">
        <v>39.019374999999997</v>
      </c>
      <c r="FE28">
        <v>37.780999999999999</v>
      </c>
      <c r="FF28">
        <v>38.480312499999997</v>
      </c>
      <c r="FG28">
        <v>39.375</v>
      </c>
      <c r="FH28">
        <v>955.23500000000001</v>
      </c>
      <c r="FI28">
        <v>39.791874999999997</v>
      </c>
      <c r="FJ28">
        <v>0</v>
      </c>
      <c r="FK28">
        <v>1332.5</v>
      </c>
      <c r="FL28">
        <v>0</v>
      </c>
      <c r="FM28">
        <v>154.29153846153801</v>
      </c>
      <c r="FN28">
        <v>-0.202119656526351</v>
      </c>
      <c r="FO28">
        <v>-576.09196215574002</v>
      </c>
      <c r="FP28">
        <v>2133.3796153846201</v>
      </c>
      <c r="FQ28">
        <v>15</v>
      </c>
      <c r="FR28">
        <v>1686690805</v>
      </c>
      <c r="FS28" t="s">
        <v>494</v>
      </c>
      <c r="FT28">
        <v>1686690805</v>
      </c>
      <c r="FU28">
        <v>1686690803</v>
      </c>
      <c r="FV28">
        <v>13</v>
      </c>
      <c r="FW28">
        <v>4.2000000000000003E-2</v>
      </c>
      <c r="FX28">
        <v>-7.0000000000000001E-3</v>
      </c>
      <c r="FY28">
        <v>-9.9000000000000005E-2</v>
      </c>
      <c r="FZ28">
        <v>0.15</v>
      </c>
      <c r="GA28">
        <v>396</v>
      </c>
      <c r="GB28">
        <v>16</v>
      </c>
      <c r="GC28">
        <v>0.31</v>
      </c>
      <c r="GD28">
        <v>0.09</v>
      </c>
      <c r="GE28">
        <v>-1.5678880952381</v>
      </c>
      <c r="GF28">
        <v>-6.3777844675324697</v>
      </c>
      <c r="GG28">
        <v>1.3032709036557599</v>
      </c>
      <c r="GH28">
        <v>0</v>
      </c>
      <c r="GI28">
        <v>154.29982352941201</v>
      </c>
      <c r="GJ28">
        <v>0.37161191720146203</v>
      </c>
      <c r="GK28">
        <v>0.14916186837050099</v>
      </c>
      <c r="GL28">
        <v>1</v>
      </c>
      <c r="GM28">
        <v>9.00927952380952E-2</v>
      </c>
      <c r="GN28">
        <v>-1.55965324675324E-2</v>
      </c>
      <c r="GO28">
        <v>6.38313536598226E-3</v>
      </c>
      <c r="GP28">
        <v>1</v>
      </c>
      <c r="GQ28">
        <v>2</v>
      </c>
      <c r="GR28">
        <v>3</v>
      </c>
      <c r="GS28" t="s">
        <v>453</v>
      </c>
      <c r="GT28">
        <v>2.9501499999999998</v>
      </c>
      <c r="GU28">
        <v>2.71061</v>
      </c>
      <c r="GV28">
        <v>0.104848</v>
      </c>
      <c r="GW28">
        <v>0.10505100000000001</v>
      </c>
      <c r="GX28">
        <v>8.7411199999999994E-2</v>
      </c>
      <c r="GY28">
        <v>8.7617500000000001E-2</v>
      </c>
      <c r="GZ28">
        <v>27805.4</v>
      </c>
      <c r="HA28">
        <v>32135.7</v>
      </c>
      <c r="HB28">
        <v>30964.3</v>
      </c>
      <c r="HC28">
        <v>34588.5</v>
      </c>
      <c r="HD28">
        <v>38523.800000000003</v>
      </c>
      <c r="HE28">
        <v>39073.800000000003</v>
      </c>
      <c r="HF28">
        <v>42572</v>
      </c>
      <c r="HG28">
        <v>42896.1</v>
      </c>
      <c r="HH28">
        <v>2.0495000000000001</v>
      </c>
      <c r="HI28">
        <v>2.2036500000000001</v>
      </c>
      <c r="HJ28">
        <v>0.15376899999999999</v>
      </c>
      <c r="HK28">
        <v>0</v>
      </c>
      <c r="HL28">
        <v>23.4512</v>
      </c>
      <c r="HM28">
        <v>999.9</v>
      </c>
      <c r="HN28">
        <v>61.957999999999998</v>
      </c>
      <c r="HO28">
        <v>26.001999999999999</v>
      </c>
      <c r="HP28">
        <v>20.799099999999999</v>
      </c>
      <c r="HQ28">
        <v>60.5351</v>
      </c>
      <c r="HR28">
        <v>19.210699999999999</v>
      </c>
      <c r="HS28">
        <v>1</v>
      </c>
      <c r="HT28">
        <v>-0.22500800000000001</v>
      </c>
      <c r="HU28">
        <v>-0.8014</v>
      </c>
      <c r="HV28">
        <v>20.293600000000001</v>
      </c>
      <c r="HW28">
        <v>5.2469400000000004</v>
      </c>
      <c r="HX28">
        <v>11.986000000000001</v>
      </c>
      <c r="HY28">
        <v>4.9736500000000001</v>
      </c>
      <c r="HZ28">
        <v>3.29705</v>
      </c>
      <c r="IA28">
        <v>9999</v>
      </c>
      <c r="IB28">
        <v>9999</v>
      </c>
      <c r="IC28">
        <v>9999</v>
      </c>
      <c r="ID28">
        <v>999.9</v>
      </c>
      <c r="IE28">
        <v>4.9719300000000004</v>
      </c>
      <c r="IF28">
        <v>1.8539399999999999</v>
      </c>
      <c r="IG28">
        <v>1.85501</v>
      </c>
      <c r="IH28">
        <v>1.85928</v>
      </c>
      <c r="II28">
        <v>1.85364</v>
      </c>
      <c r="IJ28">
        <v>1.85806</v>
      </c>
      <c r="IK28">
        <v>1.8552599999999999</v>
      </c>
      <c r="IL28">
        <v>1.85379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-9.9000000000000005E-2</v>
      </c>
      <c r="JA28">
        <v>0.15</v>
      </c>
      <c r="JB28">
        <v>0.112619095883555</v>
      </c>
      <c r="JC28">
        <v>-6.8838208586326796E-4</v>
      </c>
      <c r="JD28">
        <v>1.2146953680521199E-7</v>
      </c>
      <c r="JE28">
        <v>-3.3979593155360199E-13</v>
      </c>
      <c r="JF28">
        <v>1.6367926433481301E-2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21.9</v>
      </c>
      <c r="JO28">
        <v>21.9</v>
      </c>
      <c r="JP28">
        <v>0.95214799999999999</v>
      </c>
      <c r="JQ28">
        <v>2.4047900000000002</v>
      </c>
      <c r="JR28">
        <v>1.5966800000000001</v>
      </c>
      <c r="JS28">
        <v>2.3290999999999999</v>
      </c>
      <c r="JT28">
        <v>1.5905800000000001</v>
      </c>
      <c r="JU28">
        <v>2.3742700000000001</v>
      </c>
      <c r="JV28">
        <v>30.9985</v>
      </c>
      <c r="JW28">
        <v>15.051399999999999</v>
      </c>
      <c r="JX28">
        <v>18</v>
      </c>
      <c r="JY28">
        <v>490.142</v>
      </c>
      <c r="JZ28">
        <v>572.32600000000002</v>
      </c>
      <c r="KA28">
        <v>25.0015</v>
      </c>
      <c r="KB28">
        <v>24.337599999999998</v>
      </c>
      <c r="KC28">
        <v>30.000399999999999</v>
      </c>
      <c r="KD28">
        <v>24.202000000000002</v>
      </c>
      <c r="KE28">
        <v>24.1539</v>
      </c>
      <c r="KF28">
        <v>19.0931</v>
      </c>
      <c r="KG28">
        <v>24.856100000000001</v>
      </c>
      <c r="KH28">
        <v>30.450800000000001</v>
      </c>
      <c r="KI28">
        <v>25</v>
      </c>
      <c r="KJ28">
        <v>400</v>
      </c>
      <c r="KK28">
        <v>16.114100000000001</v>
      </c>
      <c r="KL28">
        <v>100.80500000000001</v>
      </c>
      <c r="KM28">
        <v>100.80200000000001</v>
      </c>
    </row>
    <row r="29" spans="1:299" x14ac:dyDescent="0.2">
      <c r="A29">
        <v>13</v>
      </c>
      <c r="B29">
        <v>1686693009</v>
      </c>
      <c r="C29">
        <v>21599</v>
      </c>
      <c r="D29" t="s">
        <v>495</v>
      </c>
      <c r="E29" t="s">
        <v>496</v>
      </c>
      <c r="F29">
        <v>30</v>
      </c>
      <c r="G29" s="2">
        <v>19.7</v>
      </c>
      <c r="H29" t="s">
        <v>438</v>
      </c>
      <c r="I29">
        <v>190</v>
      </c>
      <c r="J29" s="2">
        <v>39</v>
      </c>
      <c r="K29">
        <v>1686693001</v>
      </c>
      <c r="L29">
        <f t="shared" si="0"/>
        <v>2.7851342517377312E-4</v>
      </c>
      <c r="M29">
        <f t="shared" si="1"/>
        <v>0.27851342517377314</v>
      </c>
      <c r="N29">
        <f t="shared" si="2"/>
        <v>2.815308830898684</v>
      </c>
      <c r="O29">
        <f t="shared" si="3"/>
        <v>398.13959999999997</v>
      </c>
      <c r="P29">
        <f t="shared" si="4"/>
        <v>89.829906930254253</v>
      </c>
      <c r="Q29">
        <f t="shared" si="5"/>
        <v>9.0379391326687575</v>
      </c>
      <c r="R29">
        <f t="shared" si="6"/>
        <v>40.057499713307358</v>
      </c>
      <c r="S29">
        <f t="shared" si="7"/>
        <v>1.4998517158092448E-2</v>
      </c>
      <c r="T29">
        <f t="shared" si="8"/>
        <v>3</v>
      </c>
      <c r="U29">
        <f t="shared" si="9"/>
        <v>1.495698329986723E-2</v>
      </c>
      <c r="V29">
        <f t="shared" si="10"/>
        <v>9.3518365626739618E-3</v>
      </c>
      <c r="W29">
        <f t="shared" si="11"/>
        <v>161.90571304868735</v>
      </c>
      <c r="X29">
        <f t="shared" si="12"/>
        <v>26.543166610038998</v>
      </c>
      <c r="Y29">
        <f t="shared" si="13"/>
        <v>26.543166610038998</v>
      </c>
      <c r="Z29">
        <f t="shared" si="14"/>
        <v>3.4842446413254096</v>
      </c>
      <c r="AA29">
        <f t="shared" si="15"/>
        <v>50.0983477558229</v>
      </c>
      <c r="AB29">
        <f t="shared" si="16"/>
        <v>1.6586407933893303</v>
      </c>
      <c r="AC29">
        <f t="shared" si="17"/>
        <v>3.3107694518659003</v>
      </c>
      <c r="AD29">
        <f t="shared" si="18"/>
        <v>1.8256038479360792</v>
      </c>
      <c r="AE29">
        <f t="shared" si="19"/>
        <v>-12.282442050163395</v>
      </c>
      <c r="AF29">
        <f t="shared" si="20"/>
        <v>-139.7053911612677</v>
      </c>
      <c r="AG29">
        <f t="shared" si="21"/>
        <v>-9.9609869019372947</v>
      </c>
      <c r="AH29">
        <f t="shared" si="22"/>
        <v>-4.310706468103831E-2</v>
      </c>
      <c r="AI29">
        <f t="shared" si="23"/>
        <v>4.8469848104139084</v>
      </c>
      <c r="AJ29">
        <f t="shared" si="24"/>
        <v>0.30041090674957727</v>
      </c>
      <c r="AK29">
        <f t="shared" si="25"/>
        <v>2.815308830898684</v>
      </c>
      <c r="AL29">
        <v>407.07754827924998</v>
      </c>
      <c r="AM29">
        <v>405.43861818181801</v>
      </c>
      <c r="AN29">
        <v>0.105842302584013</v>
      </c>
      <c r="AO29">
        <v>67.033463929840593</v>
      </c>
      <c r="AP29">
        <f t="shared" si="26"/>
        <v>0.27851342517377314</v>
      </c>
      <c r="AQ29">
        <v>16.370376283502502</v>
      </c>
      <c r="AR29">
        <v>16.472424848484799</v>
      </c>
      <c r="AS29">
        <v>-1.9290361639958499E-5</v>
      </c>
      <c r="AT29">
        <v>77.495299281465805</v>
      </c>
      <c r="AU29">
        <v>9</v>
      </c>
      <c r="AV29">
        <v>2</v>
      </c>
      <c r="AW29">
        <f t="shared" si="27"/>
        <v>1</v>
      </c>
      <c r="AX29">
        <f t="shared" si="28"/>
        <v>0</v>
      </c>
      <c r="AY29">
        <f t="shared" si="29"/>
        <v>53359.231464523182</v>
      </c>
      <c r="AZ29" t="s">
        <v>439</v>
      </c>
      <c r="BA29">
        <v>10043.6</v>
      </c>
      <c r="BB29">
        <v>206.31078664343801</v>
      </c>
      <c r="BC29">
        <v>1032.93</v>
      </c>
      <c r="BD29">
        <f t="shared" si="30"/>
        <v>0.80026643950370502</v>
      </c>
      <c r="BE29">
        <v>-1.3256428239459399</v>
      </c>
      <c r="BF29" t="s">
        <v>497</v>
      </c>
      <c r="BG29">
        <v>10072.4</v>
      </c>
      <c r="BH29">
        <v>211.18799999999999</v>
      </c>
      <c r="BI29">
        <v>275.19401678344798</v>
      </c>
      <c r="BJ29">
        <f t="shared" si="31"/>
        <v>0.23258505955750763</v>
      </c>
      <c r="BK29">
        <v>0.5</v>
      </c>
      <c r="BL29">
        <f t="shared" si="32"/>
        <v>841.20355569361777</v>
      </c>
      <c r="BM29">
        <f t="shared" si="33"/>
        <v>2.815308830898684</v>
      </c>
      <c r="BN29">
        <f t="shared" si="34"/>
        <v>97.825689550493635</v>
      </c>
      <c r="BO29">
        <f t="shared" si="35"/>
        <v>4.9226511547852238E-3</v>
      </c>
      <c r="BP29">
        <f t="shared" si="36"/>
        <v>2.7534609657332036</v>
      </c>
      <c r="BQ29">
        <f t="shared" si="37"/>
        <v>133.10729180237777</v>
      </c>
      <c r="BR29" t="s">
        <v>441</v>
      </c>
      <c r="BS29">
        <v>0</v>
      </c>
      <c r="BT29">
        <f t="shared" si="38"/>
        <v>133.10729180237777</v>
      </c>
      <c r="BU29">
        <f t="shared" si="39"/>
        <v>0.51631473184563892</v>
      </c>
      <c r="BV29">
        <f t="shared" si="40"/>
        <v>0.45047147643085816</v>
      </c>
      <c r="BW29">
        <f t="shared" si="41"/>
        <v>0.84209475523720101</v>
      </c>
      <c r="BX29">
        <f t="shared" si="42"/>
        <v>0.9291959255300789</v>
      </c>
      <c r="BY29">
        <f t="shared" si="43"/>
        <v>0.91666872844595104</v>
      </c>
      <c r="BZ29">
        <f t="shared" si="44"/>
        <v>0.28392256312825626</v>
      </c>
      <c r="CA29">
        <f t="shared" si="45"/>
        <v>0.71607743687174374</v>
      </c>
      <c r="CB29">
        <v>290</v>
      </c>
      <c r="CC29">
        <v>290</v>
      </c>
      <c r="CD29">
        <v>264.18</v>
      </c>
      <c r="CE29">
        <v>195</v>
      </c>
      <c r="CF29">
        <v>10072.4</v>
      </c>
      <c r="CG29">
        <v>263.51</v>
      </c>
      <c r="CH29">
        <v>0.67</v>
      </c>
      <c r="CI29">
        <v>300</v>
      </c>
      <c r="CJ29">
        <v>24.1</v>
      </c>
      <c r="CK29">
        <v>275.19401678344798</v>
      </c>
      <c r="CL29">
        <v>1.1332511471825599</v>
      </c>
      <c r="CM29">
        <v>-11.768789917344099</v>
      </c>
      <c r="CN29">
        <v>1.0037027055005701</v>
      </c>
      <c r="CO29">
        <v>0.83079976393656496</v>
      </c>
      <c r="CP29">
        <v>-7.5172458286985504E-3</v>
      </c>
      <c r="CQ29">
        <v>290</v>
      </c>
      <c r="CR29">
        <v>263.64999999999998</v>
      </c>
      <c r="CS29">
        <v>665</v>
      </c>
      <c r="CT29">
        <v>10053.200000000001</v>
      </c>
      <c r="CU29">
        <v>263.49</v>
      </c>
      <c r="CV29">
        <v>0.16</v>
      </c>
      <c r="DJ29">
        <f t="shared" si="46"/>
        <v>1000.01173333333</v>
      </c>
      <c r="DK29">
        <f t="shared" si="47"/>
        <v>841.20355569361777</v>
      </c>
      <c r="DL29">
        <f t="shared" si="48"/>
        <v>0.84119368568770858</v>
      </c>
      <c r="DM29">
        <f t="shared" si="49"/>
        <v>0.16190381337727761</v>
      </c>
      <c r="DN29">
        <v>1.861</v>
      </c>
      <c r="DO29">
        <v>0.5</v>
      </c>
      <c r="DP29" t="s">
        <v>442</v>
      </c>
      <c r="DQ29">
        <v>2</v>
      </c>
      <c r="DR29" t="b">
        <v>1</v>
      </c>
      <c r="DS29">
        <v>1686693001</v>
      </c>
      <c r="DT29">
        <v>398.13959999999997</v>
      </c>
      <c r="DU29">
        <v>399.987666666667</v>
      </c>
      <c r="DV29">
        <v>16.485566666666699</v>
      </c>
      <c r="DW29">
        <v>16.375626666666701</v>
      </c>
      <c r="DX29">
        <v>398.1626</v>
      </c>
      <c r="DY29">
        <v>16.324566666666701</v>
      </c>
      <c r="DZ29">
        <v>500.13479999999998</v>
      </c>
      <c r="EA29">
        <v>100.511666666667</v>
      </c>
      <c r="EB29">
        <v>0.100027606666667</v>
      </c>
      <c r="EC29">
        <v>25.679379999999998</v>
      </c>
      <c r="ED29">
        <v>26.0901933333333</v>
      </c>
      <c r="EE29">
        <v>999.9</v>
      </c>
      <c r="EF29">
        <v>0</v>
      </c>
      <c r="EG29">
        <v>0</v>
      </c>
      <c r="EH29">
        <v>9995.4126666666707</v>
      </c>
      <c r="EI29">
        <v>0</v>
      </c>
      <c r="EJ29">
        <v>0.221023</v>
      </c>
      <c r="EK29">
        <v>-1.9252113333333301</v>
      </c>
      <c r="EL29">
        <v>404.733133333333</v>
      </c>
      <c r="EM29">
        <v>406.64659999999998</v>
      </c>
      <c r="EN29">
        <v>0.106381866666667</v>
      </c>
      <c r="EO29">
        <v>399.987666666667</v>
      </c>
      <c r="EP29">
        <v>16.375626666666701</v>
      </c>
      <c r="EQ29">
        <v>1.6566353333333299</v>
      </c>
      <c r="ER29">
        <v>1.64594333333333</v>
      </c>
      <c r="ES29">
        <v>14.4959666666667</v>
      </c>
      <c r="ET29">
        <v>14.395799999999999</v>
      </c>
      <c r="EU29">
        <v>1000.01173333333</v>
      </c>
      <c r="EV29">
        <v>0.96001000000000003</v>
      </c>
      <c r="EW29">
        <v>3.9990299999999999E-2</v>
      </c>
      <c r="EX29">
        <v>0</v>
      </c>
      <c r="EY29">
        <v>211.16906666666699</v>
      </c>
      <c r="EZ29">
        <v>4.9999900000000004</v>
      </c>
      <c r="FA29">
        <v>2617.6019999999999</v>
      </c>
      <c r="FB29">
        <v>8665.4380000000001</v>
      </c>
      <c r="FC29">
        <v>36.3791333333333</v>
      </c>
      <c r="FD29">
        <v>38.375</v>
      </c>
      <c r="FE29">
        <v>37.625</v>
      </c>
      <c r="FF29">
        <v>37.936999999999998</v>
      </c>
      <c r="FG29">
        <v>39.145666666666699</v>
      </c>
      <c r="FH29">
        <v>955.22199999999998</v>
      </c>
      <c r="FI29">
        <v>39.79</v>
      </c>
      <c r="FJ29">
        <v>0</v>
      </c>
      <c r="FK29">
        <v>2223.5</v>
      </c>
      <c r="FL29">
        <v>0</v>
      </c>
      <c r="FM29">
        <v>211.18799999999999</v>
      </c>
      <c r="FN29">
        <v>0.149076924905063</v>
      </c>
      <c r="FO29">
        <v>-69.403076943678002</v>
      </c>
      <c r="FP29">
        <v>2616.8755999999998</v>
      </c>
      <c r="FQ29">
        <v>15</v>
      </c>
      <c r="FR29">
        <v>1686693033</v>
      </c>
      <c r="FS29" t="s">
        <v>498</v>
      </c>
      <c r="FT29">
        <v>1686693033</v>
      </c>
      <c r="FU29">
        <v>1686693032</v>
      </c>
      <c r="FV29">
        <v>14</v>
      </c>
      <c r="FW29">
        <v>0.08</v>
      </c>
      <c r="FX29">
        <v>6.0000000000000001E-3</v>
      </c>
      <c r="FY29">
        <v>-2.3E-2</v>
      </c>
      <c r="FZ29">
        <v>0.161</v>
      </c>
      <c r="GA29">
        <v>402</v>
      </c>
      <c r="GB29">
        <v>16</v>
      </c>
      <c r="GC29">
        <v>1.1499999999999999</v>
      </c>
      <c r="GD29">
        <v>0.08</v>
      </c>
      <c r="GE29">
        <v>-1.64185465</v>
      </c>
      <c r="GF29">
        <v>-4.5747708721804496</v>
      </c>
      <c r="GG29">
        <v>0.71856054522053103</v>
      </c>
      <c r="GH29">
        <v>0</v>
      </c>
      <c r="GI29">
        <v>211.20452941176501</v>
      </c>
      <c r="GJ29">
        <v>-0.20748662947000601</v>
      </c>
      <c r="GK29">
        <v>0.136787992957351</v>
      </c>
      <c r="GL29">
        <v>1</v>
      </c>
      <c r="GM29">
        <v>0.10405453000000001</v>
      </c>
      <c r="GN29">
        <v>2.7719377443609E-2</v>
      </c>
      <c r="GO29">
        <v>3.9058374511876499E-3</v>
      </c>
      <c r="GP29">
        <v>1</v>
      </c>
      <c r="GQ29">
        <v>2</v>
      </c>
      <c r="GR29">
        <v>3</v>
      </c>
      <c r="GS29" t="s">
        <v>453</v>
      </c>
      <c r="GT29">
        <v>2.9509500000000002</v>
      </c>
      <c r="GU29">
        <v>2.71088</v>
      </c>
      <c r="GV29">
        <v>0.104504</v>
      </c>
      <c r="GW29">
        <v>0.10439</v>
      </c>
      <c r="GX29">
        <v>8.8266300000000006E-2</v>
      </c>
      <c r="GY29">
        <v>8.8531600000000002E-2</v>
      </c>
      <c r="GZ29">
        <v>27837.9</v>
      </c>
      <c r="HA29">
        <v>32185.1</v>
      </c>
      <c r="HB29">
        <v>30986.2</v>
      </c>
      <c r="HC29">
        <v>34613.599999999999</v>
      </c>
      <c r="HD29">
        <v>38516.6</v>
      </c>
      <c r="HE29">
        <v>39062</v>
      </c>
      <c r="HF29">
        <v>42604.1</v>
      </c>
      <c r="HG29">
        <v>42926</v>
      </c>
      <c r="HH29">
        <v>2.0341499999999999</v>
      </c>
      <c r="HI29">
        <v>2.19842</v>
      </c>
      <c r="HJ29">
        <v>0.13788</v>
      </c>
      <c r="HK29">
        <v>0</v>
      </c>
      <c r="HL29">
        <v>23.808800000000002</v>
      </c>
      <c r="HM29">
        <v>999.9</v>
      </c>
      <c r="HN29">
        <v>57.276000000000003</v>
      </c>
      <c r="HO29">
        <v>27.382000000000001</v>
      </c>
      <c r="HP29">
        <v>20.857199999999999</v>
      </c>
      <c r="HQ29">
        <v>59.966999999999999</v>
      </c>
      <c r="HR29">
        <v>18.9663</v>
      </c>
      <c r="HS29">
        <v>1</v>
      </c>
      <c r="HT29">
        <v>-0.25980199999999998</v>
      </c>
      <c r="HU29">
        <v>-1.10883</v>
      </c>
      <c r="HV29">
        <v>20.2926</v>
      </c>
      <c r="HW29">
        <v>5.2472399999999997</v>
      </c>
      <c r="HX29">
        <v>11.986000000000001</v>
      </c>
      <c r="HY29">
        <v>4.9734499999999997</v>
      </c>
      <c r="HZ29">
        <v>3.2977799999999999</v>
      </c>
      <c r="IA29">
        <v>9999</v>
      </c>
      <c r="IB29">
        <v>9999</v>
      </c>
      <c r="IC29">
        <v>9999</v>
      </c>
      <c r="ID29">
        <v>999.9</v>
      </c>
      <c r="IE29">
        <v>4.9718799999999996</v>
      </c>
      <c r="IF29">
        <v>1.8539399999999999</v>
      </c>
      <c r="IG29">
        <v>1.85501</v>
      </c>
      <c r="IH29">
        <v>1.85928</v>
      </c>
      <c r="II29">
        <v>1.85364</v>
      </c>
      <c r="IJ29">
        <v>1.85806</v>
      </c>
      <c r="IK29">
        <v>1.8552200000000001</v>
      </c>
      <c r="IL29">
        <v>1.85379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-2.3E-2</v>
      </c>
      <c r="JA29">
        <v>0.161</v>
      </c>
      <c r="JB29">
        <v>0.15454422259780201</v>
      </c>
      <c r="JC29">
        <v>-6.8838208586326796E-4</v>
      </c>
      <c r="JD29">
        <v>1.2146953680521199E-7</v>
      </c>
      <c r="JE29">
        <v>-3.3979593155360199E-13</v>
      </c>
      <c r="JF29">
        <v>9.6309313017696203E-3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36.700000000000003</v>
      </c>
      <c r="JO29">
        <v>36.799999999999997</v>
      </c>
      <c r="JP29">
        <v>0.96313499999999996</v>
      </c>
      <c r="JQ29">
        <v>2.4084500000000002</v>
      </c>
      <c r="JR29">
        <v>1.5966800000000001</v>
      </c>
      <c r="JS29">
        <v>2.32666</v>
      </c>
      <c r="JT29">
        <v>1.5905800000000001</v>
      </c>
      <c r="JU29">
        <v>2.5109900000000001</v>
      </c>
      <c r="JV29">
        <v>31.433299999999999</v>
      </c>
      <c r="JW29">
        <v>14.315899999999999</v>
      </c>
      <c r="JX29">
        <v>18</v>
      </c>
      <c r="JY29">
        <v>478.16300000000001</v>
      </c>
      <c r="JZ29">
        <v>565.21299999999997</v>
      </c>
      <c r="KA29">
        <v>24.9983</v>
      </c>
      <c r="KB29">
        <v>23.893599999999999</v>
      </c>
      <c r="KC29">
        <v>29.9999</v>
      </c>
      <c r="KD29">
        <v>23.896100000000001</v>
      </c>
      <c r="KE29">
        <v>23.873799999999999</v>
      </c>
      <c r="KF29">
        <v>19.308199999999999</v>
      </c>
      <c r="KG29">
        <v>22.040700000000001</v>
      </c>
      <c r="KH29">
        <v>5.45038</v>
      </c>
      <c r="KI29">
        <v>25</v>
      </c>
      <c r="KJ29">
        <v>400</v>
      </c>
      <c r="KK29">
        <v>16.395600000000002</v>
      </c>
      <c r="KL29">
        <v>100.879</v>
      </c>
      <c r="KM29">
        <v>100.874</v>
      </c>
    </row>
    <row r="30" spans="1:299" x14ac:dyDescent="0.2">
      <c r="A30">
        <v>14</v>
      </c>
      <c r="B30">
        <v>1686694389.0999999</v>
      </c>
      <c r="C30">
        <v>22979.0999999046</v>
      </c>
      <c r="D30" t="s">
        <v>499</v>
      </c>
      <c r="E30" t="s">
        <v>500</v>
      </c>
      <c r="F30">
        <v>30</v>
      </c>
      <c r="G30" s="2">
        <v>20.7</v>
      </c>
      <c r="H30" t="s">
        <v>450</v>
      </c>
      <c r="I30">
        <v>210</v>
      </c>
      <c r="J30" s="2">
        <v>39</v>
      </c>
      <c r="K30">
        <v>1686694380.5999999</v>
      </c>
      <c r="L30">
        <f t="shared" si="0"/>
        <v>2.3929775920409352E-4</v>
      </c>
      <c r="M30">
        <f t="shared" si="1"/>
        <v>0.23929775920409352</v>
      </c>
      <c r="N30">
        <f t="shared" si="2"/>
        <v>2.3957512864466097</v>
      </c>
      <c r="O30">
        <f t="shared" si="3"/>
        <v>398.92456249999998</v>
      </c>
      <c r="P30">
        <f t="shared" si="4"/>
        <v>82.331823944474806</v>
      </c>
      <c r="Q30">
        <f t="shared" si="5"/>
        <v>8.2849555521717253</v>
      </c>
      <c r="R30">
        <f t="shared" si="6"/>
        <v>40.143314099430334</v>
      </c>
      <c r="S30">
        <f t="shared" si="7"/>
        <v>1.2423102637150333E-2</v>
      </c>
      <c r="T30">
        <f t="shared" si="8"/>
        <v>3</v>
      </c>
      <c r="U30">
        <f t="shared" si="9"/>
        <v>1.2394593189718186E-2</v>
      </c>
      <c r="V30">
        <f t="shared" si="10"/>
        <v>7.7491767027870299E-3</v>
      </c>
      <c r="W30">
        <f t="shared" si="11"/>
        <v>161.90209467808072</v>
      </c>
      <c r="X30">
        <f t="shared" si="12"/>
        <v>27.060110492181334</v>
      </c>
      <c r="Y30">
        <f t="shared" si="13"/>
        <v>27.060110492181334</v>
      </c>
      <c r="Z30">
        <f t="shared" si="14"/>
        <v>3.5918151818668296</v>
      </c>
      <c r="AA30">
        <f t="shared" si="15"/>
        <v>49.83124882151079</v>
      </c>
      <c r="AB30">
        <f t="shared" si="16"/>
        <v>1.7000964995693846</v>
      </c>
      <c r="AC30">
        <f t="shared" si="17"/>
        <v>3.4117075926772666</v>
      </c>
      <c r="AD30">
        <f t="shared" si="18"/>
        <v>1.891718682297445</v>
      </c>
      <c r="AE30">
        <f t="shared" si="19"/>
        <v>-10.553031180900524</v>
      </c>
      <c r="AF30">
        <f t="shared" si="20"/>
        <v>-141.26899531344043</v>
      </c>
      <c r="AG30">
        <f t="shared" si="21"/>
        <v>-10.124296226699627</v>
      </c>
      <c r="AH30">
        <f t="shared" si="22"/>
        <v>-4.4228042959844061E-2</v>
      </c>
      <c r="AI30">
        <f t="shared" si="23"/>
        <v>2.4707062347734317</v>
      </c>
      <c r="AJ30">
        <f t="shared" si="24"/>
        <v>9.8496767841790442E-2</v>
      </c>
      <c r="AK30">
        <f t="shared" si="25"/>
        <v>2.3957512864466097</v>
      </c>
      <c r="AL30">
        <v>406.82701265151502</v>
      </c>
      <c r="AM30">
        <v>405.87809090909099</v>
      </c>
      <c r="AN30">
        <v>-1.21427334569887E-3</v>
      </c>
      <c r="AO30">
        <v>67.040000000000006</v>
      </c>
      <c r="AP30">
        <f t="shared" si="26"/>
        <v>0.23929775920409352</v>
      </c>
      <c r="AQ30">
        <v>16.8620708865976</v>
      </c>
      <c r="AR30">
        <v>16.9465351515151</v>
      </c>
      <c r="AS30">
        <v>1.23774552646748E-3</v>
      </c>
      <c r="AT30">
        <v>77.780707813545405</v>
      </c>
      <c r="AU30">
        <v>6</v>
      </c>
      <c r="AV30">
        <v>1</v>
      </c>
      <c r="AW30">
        <f t="shared" si="27"/>
        <v>1</v>
      </c>
      <c r="AX30">
        <f t="shared" si="28"/>
        <v>0</v>
      </c>
      <c r="AY30">
        <f t="shared" si="29"/>
        <v>53245.37248529205</v>
      </c>
      <c r="AZ30" t="s">
        <v>439</v>
      </c>
      <c r="BA30">
        <v>10043.6</v>
      </c>
      <c r="BB30">
        <v>206.31078664343801</v>
      </c>
      <c r="BC30">
        <v>1032.93</v>
      </c>
      <c r="BD30">
        <f t="shared" si="30"/>
        <v>0.80026643950370502</v>
      </c>
      <c r="BE30">
        <v>-1.3256428239459399</v>
      </c>
      <c r="BF30" t="s">
        <v>501</v>
      </c>
      <c r="BG30">
        <v>10066.9</v>
      </c>
      <c r="BH30">
        <v>208.02930769230801</v>
      </c>
      <c r="BI30">
        <v>273.711542658219</v>
      </c>
      <c r="BJ30">
        <f t="shared" si="31"/>
        <v>0.23996881654321667</v>
      </c>
      <c r="BK30">
        <v>0.5</v>
      </c>
      <c r="BL30">
        <f t="shared" si="32"/>
        <v>841.18451213890194</v>
      </c>
      <c r="BM30">
        <f t="shared" si="33"/>
        <v>2.3957512864466097</v>
      </c>
      <c r="BN30">
        <f t="shared" si="34"/>
        <v>100.92902593622769</v>
      </c>
      <c r="BO30">
        <f t="shared" si="35"/>
        <v>4.4239926635478138E-3</v>
      </c>
      <c r="BP30">
        <f t="shared" si="36"/>
        <v>2.7737904290350293</v>
      </c>
      <c r="BQ30">
        <f t="shared" si="37"/>
        <v>132.75949749474131</v>
      </c>
      <c r="BR30" t="s">
        <v>441</v>
      </c>
      <c r="BS30">
        <v>0</v>
      </c>
      <c r="BT30">
        <f t="shared" si="38"/>
        <v>132.75949749474131</v>
      </c>
      <c r="BU30">
        <f t="shared" si="39"/>
        <v>0.51496565981319675</v>
      </c>
      <c r="BV30">
        <f t="shared" si="40"/>
        <v>0.46598993927141696</v>
      </c>
      <c r="BW30">
        <f t="shared" si="41"/>
        <v>0.84341628083658038</v>
      </c>
      <c r="BX30">
        <f t="shared" si="42"/>
        <v>0.9745029410576177</v>
      </c>
      <c r="BY30">
        <f t="shared" si="43"/>
        <v>0.91846214686797056</v>
      </c>
      <c r="BZ30">
        <f t="shared" si="44"/>
        <v>0.29738401219303684</v>
      </c>
      <c r="CA30">
        <f t="shared" si="45"/>
        <v>0.7026159878069631</v>
      </c>
      <c r="CB30">
        <v>291</v>
      </c>
      <c r="CC30">
        <v>290</v>
      </c>
      <c r="CD30">
        <v>260.76</v>
      </c>
      <c r="CE30">
        <v>175</v>
      </c>
      <c r="CF30">
        <v>10066.9</v>
      </c>
      <c r="CG30">
        <v>260.14999999999998</v>
      </c>
      <c r="CH30">
        <v>0.61</v>
      </c>
      <c r="CI30">
        <v>300</v>
      </c>
      <c r="CJ30">
        <v>24.1</v>
      </c>
      <c r="CK30">
        <v>273.711542658219</v>
      </c>
      <c r="CL30">
        <v>1.1263178138224601</v>
      </c>
      <c r="CM30">
        <v>-13.6572303842508</v>
      </c>
      <c r="CN30">
        <v>0.99667029854728895</v>
      </c>
      <c r="CO30">
        <v>0.87023116003864198</v>
      </c>
      <c r="CP30">
        <v>-7.5127052280311397E-3</v>
      </c>
      <c r="CQ30">
        <v>290</v>
      </c>
      <c r="CR30">
        <v>260.06</v>
      </c>
      <c r="CS30">
        <v>855</v>
      </c>
      <c r="CT30">
        <v>10036.6</v>
      </c>
      <c r="CU30">
        <v>260.10000000000002</v>
      </c>
      <c r="CV30">
        <v>-0.04</v>
      </c>
      <c r="DJ30">
        <f t="shared" si="46"/>
        <v>999.98906250000005</v>
      </c>
      <c r="DK30">
        <f t="shared" si="47"/>
        <v>841.18451213890194</v>
      </c>
      <c r="DL30">
        <f t="shared" si="48"/>
        <v>0.84119371269513454</v>
      </c>
      <c r="DM30">
        <f t="shared" si="49"/>
        <v>0.16190386550160962</v>
      </c>
      <c r="DN30">
        <v>1.9610000000000001</v>
      </c>
      <c r="DO30">
        <v>0.5</v>
      </c>
      <c r="DP30" t="s">
        <v>442</v>
      </c>
      <c r="DQ30">
        <v>2</v>
      </c>
      <c r="DR30" t="b">
        <v>1</v>
      </c>
      <c r="DS30">
        <v>1686694380.5999999</v>
      </c>
      <c r="DT30">
        <v>398.92456249999998</v>
      </c>
      <c r="DU30">
        <v>399.90875</v>
      </c>
      <c r="DV30">
        <v>16.894725000000001</v>
      </c>
      <c r="DW30">
        <v>16.85675625</v>
      </c>
      <c r="DX30">
        <v>398.98456249999998</v>
      </c>
      <c r="DY30">
        <v>16.744724999999999</v>
      </c>
      <c r="DZ30">
        <v>500.11893750000002</v>
      </c>
      <c r="EA30">
        <v>100.5288125</v>
      </c>
      <c r="EB30">
        <v>0.10002280625</v>
      </c>
      <c r="EC30">
        <v>26.186656249999999</v>
      </c>
      <c r="ED30">
        <v>26.608968749999999</v>
      </c>
      <c r="EE30">
        <v>999.9</v>
      </c>
      <c r="EF30">
        <v>0</v>
      </c>
      <c r="EG30">
        <v>0</v>
      </c>
      <c r="EH30">
        <v>9989.0618749999994</v>
      </c>
      <c r="EI30">
        <v>0</v>
      </c>
      <c r="EJ30">
        <v>0.221023</v>
      </c>
      <c r="EK30">
        <v>-0.94540418749999999</v>
      </c>
      <c r="EL30">
        <v>405.82931250000001</v>
      </c>
      <c r="EM30">
        <v>406.76549999999997</v>
      </c>
      <c r="EN30">
        <v>6.1861993749999997E-2</v>
      </c>
      <c r="EO30">
        <v>399.90875</v>
      </c>
      <c r="EP30">
        <v>16.85675625</v>
      </c>
      <c r="EQ30">
        <v>1.7008062500000001</v>
      </c>
      <c r="ER30">
        <v>1.6945887500000001</v>
      </c>
      <c r="ES30">
        <v>14.90379375</v>
      </c>
      <c r="ET30">
        <v>14.84695625</v>
      </c>
      <c r="EU30">
        <v>999.98906250000005</v>
      </c>
      <c r="EV30">
        <v>0.96000812499999999</v>
      </c>
      <c r="EW30">
        <v>3.9991737499999999E-2</v>
      </c>
      <c r="EX30">
        <v>0</v>
      </c>
      <c r="EY30">
        <v>208.01750000000001</v>
      </c>
      <c r="EZ30">
        <v>4.9999900000000004</v>
      </c>
      <c r="FA30">
        <v>2705.9587499999998</v>
      </c>
      <c r="FB30">
        <v>8665.2374999999993</v>
      </c>
      <c r="FC30">
        <v>38.4645625</v>
      </c>
      <c r="FD30">
        <v>41.561999999999998</v>
      </c>
      <c r="FE30">
        <v>39.811999999999998</v>
      </c>
      <c r="FF30">
        <v>40.628875000000001</v>
      </c>
      <c r="FG30">
        <v>41.186999999999998</v>
      </c>
      <c r="FH30">
        <v>955.19937500000003</v>
      </c>
      <c r="FI30">
        <v>39.79</v>
      </c>
      <c r="FJ30">
        <v>0</v>
      </c>
      <c r="FK30">
        <v>1378.0999999046301</v>
      </c>
      <c r="FL30">
        <v>0</v>
      </c>
      <c r="FM30">
        <v>208.02930769230801</v>
      </c>
      <c r="FN30">
        <v>0.16082051002598599</v>
      </c>
      <c r="FO30">
        <v>660.22529887169003</v>
      </c>
      <c r="FP30">
        <v>2711.4119230769202</v>
      </c>
      <c r="FQ30">
        <v>15</v>
      </c>
      <c r="FR30">
        <v>1686694428.0999999</v>
      </c>
      <c r="FS30" t="s">
        <v>502</v>
      </c>
      <c r="FT30">
        <v>1686694428.0999999</v>
      </c>
      <c r="FU30">
        <v>1686694408.0999999</v>
      </c>
      <c r="FV30">
        <v>15</v>
      </c>
      <c r="FW30">
        <v>-3.7999999999999999E-2</v>
      </c>
      <c r="FX30">
        <v>-2.4E-2</v>
      </c>
      <c r="FY30">
        <v>-0.06</v>
      </c>
      <c r="FZ30">
        <v>0.15</v>
      </c>
      <c r="GA30">
        <v>400</v>
      </c>
      <c r="GB30">
        <v>17</v>
      </c>
      <c r="GC30">
        <v>0.19</v>
      </c>
      <c r="GD30">
        <v>0.14000000000000001</v>
      </c>
      <c r="GE30">
        <v>-0.87812014285714302</v>
      </c>
      <c r="GF30">
        <v>-1.0893252467532499</v>
      </c>
      <c r="GG30">
        <v>0.13056355142530801</v>
      </c>
      <c r="GH30">
        <v>0</v>
      </c>
      <c r="GI30">
        <v>208.027088235294</v>
      </c>
      <c r="GJ30">
        <v>0.110297939109084</v>
      </c>
      <c r="GK30">
        <v>0.20872122804847101</v>
      </c>
      <c r="GL30">
        <v>1</v>
      </c>
      <c r="GM30">
        <v>7.4318323809523801E-2</v>
      </c>
      <c r="GN30">
        <v>-0.117342436363636</v>
      </c>
      <c r="GO30">
        <v>2.7636359570145701E-2</v>
      </c>
      <c r="GP30">
        <v>0</v>
      </c>
      <c r="GQ30">
        <v>1</v>
      </c>
      <c r="GR30">
        <v>3</v>
      </c>
      <c r="GS30" t="s">
        <v>462</v>
      </c>
      <c r="GT30">
        <v>2.9464000000000001</v>
      </c>
      <c r="GU30">
        <v>2.7107399999999999</v>
      </c>
      <c r="GV30">
        <v>0.103462</v>
      </c>
      <c r="GW30">
        <v>0.10333100000000001</v>
      </c>
      <c r="GX30">
        <v>8.9199299999999995E-2</v>
      </c>
      <c r="GY30">
        <v>8.9645799999999998E-2</v>
      </c>
      <c r="GZ30">
        <v>27662.3</v>
      </c>
      <c r="HA30">
        <v>31975.5</v>
      </c>
      <c r="HB30">
        <v>30777</v>
      </c>
      <c r="HC30">
        <v>34371.800000000003</v>
      </c>
      <c r="HD30">
        <v>38216.6</v>
      </c>
      <c r="HE30">
        <v>38752.5</v>
      </c>
      <c r="HF30">
        <v>42318</v>
      </c>
      <c r="HG30">
        <v>42640.4</v>
      </c>
      <c r="HH30">
        <v>1.9809699999999999</v>
      </c>
      <c r="HI30">
        <v>2.1247500000000001</v>
      </c>
      <c r="HJ30">
        <v>0.12817600000000001</v>
      </c>
      <c r="HK30">
        <v>0</v>
      </c>
      <c r="HL30">
        <v>24.492899999999999</v>
      </c>
      <c r="HM30">
        <v>999.9</v>
      </c>
      <c r="HN30">
        <v>51.52</v>
      </c>
      <c r="HO30">
        <v>29.9</v>
      </c>
      <c r="HP30">
        <v>21.709099999999999</v>
      </c>
      <c r="HQ30">
        <v>60.141599999999997</v>
      </c>
      <c r="HR30">
        <v>17.924700000000001</v>
      </c>
      <c r="HS30">
        <v>1</v>
      </c>
      <c r="HT30">
        <v>6.7124000000000003E-2</v>
      </c>
      <c r="HU30">
        <v>0.31351600000000002</v>
      </c>
      <c r="HV30">
        <v>20.290299999999998</v>
      </c>
      <c r="HW30">
        <v>5.242</v>
      </c>
      <c r="HX30">
        <v>11.986599999999999</v>
      </c>
      <c r="HY30">
        <v>4.9711499999999997</v>
      </c>
      <c r="HZ30">
        <v>3.2970299999999999</v>
      </c>
      <c r="IA30">
        <v>9999</v>
      </c>
      <c r="IB30">
        <v>9999</v>
      </c>
      <c r="IC30">
        <v>9999</v>
      </c>
      <c r="ID30">
        <v>999.9</v>
      </c>
      <c r="IE30">
        <v>4.97187</v>
      </c>
      <c r="IF30">
        <v>1.8541000000000001</v>
      </c>
      <c r="IG30">
        <v>1.8551500000000001</v>
      </c>
      <c r="IH30">
        <v>1.85934</v>
      </c>
      <c r="II30">
        <v>1.85365</v>
      </c>
      <c r="IJ30">
        <v>1.8581099999999999</v>
      </c>
      <c r="IK30">
        <v>1.8553200000000001</v>
      </c>
      <c r="IL30">
        <v>1.8537999999999999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-0.06</v>
      </c>
      <c r="JA30">
        <v>0.15</v>
      </c>
      <c r="JB30">
        <v>0.23423451123487199</v>
      </c>
      <c r="JC30">
        <v>-6.8838208586326796E-4</v>
      </c>
      <c r="JD30">
        <v>1.2146953680521199E-7</v>
      </c>
      <c r="JE30">
        <v>-3.3979593155360199E-13</v>
      </c>
      <c r="JF30">
        <v>1.6075439591751801E-2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22.6</v>
      </c>
      <c r="JO30">
        <v>22.6</v>
      </c>
      <c r="JP30">
        <v>0.96435499999999996</v>
      </c>
      <c r="JQ30">
        <v>2.4230999999999998</v>
      </c>
      <c r="JR30">
        <v>1.5966800000000001</v>
      </c>
      <c r="JS30">
        <v>2.32544</v>
      </c>
      <c r="JT30">
        <v>1.5905800000000001</v>
      </c>
      <c r="JU30">
        <v>2.33887</v>
      </c>
      <c r="JV30">
        <v>34.5777</v>
      </c>
      <c r="JW30">
        <v>13.799300000000001</v>
      </c>
      <c r="JX30">
        <v>18</v>
      </c>
      <c r="JY30">
        <v>481.387</v>
      </c>
      <c r="JZ30">
        <v>555.38499999999999</v>
      </c>
      <c r="KA30">
        <v>25.000399999999999</v>
      </c>
      <c r="KB30">
        <v>28.162600000000001</v>
      </c>
      <c r="KC30">
        <v>30.000599999999999</v>
      </c>
      <c r="KD30">
        <v>27.984100000000002</v>
      </c>
      <c r="KE30">
        <v>27.932200000000002</v>
      </c>
      <c r="KF30">
        <v>19.346599999999999</v>
      </c>
      <c r="KG30">
        <v>20.525400000000001</v>
      </c>
      <c r="KH30">
        <v>0</v>
      </c>
      <c r="KI30">
        <v>25</v>
      </c>
      <c r="KJ30">
        <v>400</v>
      </c>
      <c r="KK30">
        <v>16.920000000000002</v>
      </c>
      <c r="KL30">
        <v>100.2</v>
      </c>
      <c r="KM30">
        <v>100.188</v>
      </c>
    </row>
    <row r="31" spans="1:299" x14ac:dyDescent="0.2">
      <c r="A31">
        <v>15</v>
      </c>
      <c r="B31">
        <v>1686696679</v>
      </c>
      <c r="C31">
        <v>25269</v>
      </c>
      <c r="D31" t="s">
        <v>503</v>
      </c>
      <c r="E31" t="s">
        <v>504</v>
      </c>
      <c r="F31">
        <v>30</v>
      </c>
      <c r="G31" s="2">
        <v>18.399999999999999</v>
      </c>
      <c r="H31" t="s">
        <v>438</v>
      </c>
      <c r="I31">
        <v>200</v>
      </c>
      <c r="J31" s="2">
        <v>39</v>
      </c>
      <c r="K31">
        <v>1686696671</v>
      </c>
      <c r="L31">
        <f t="shared" si="0"/>
        <v>3.5587901468765227E-4</v>
      </c>
      <c r="M31">
        <f t="shared" si="1"/>
        <v>0.35587901468765226</v>
      </c>
      <c r="N31">
        <f t="shared" si="2"/>
        <v>4.842952804685865</v>
      </c>
      <c r="O31">
        <f t="shared" si="3"/>
        <v>398.31993333333298</v>
      </c>
      <c r="P31">
        <f t="shared" si="4"/>
        <v>-0.82679631364603889</v>
      </c>
      <c r="Q31">
        <f t="shared" si="5"/>
        <v>-8.318590897512286E-2</v>
      </c>
      <c r="R31">
        <f t="shared" si="6"/>
        <v>40.075899191090187</v>
      </c>
      <c r="S31">
        <f t="shared" si="7"/>
        <v>1.9758441128360352E-2</v>
      </c>
      <c r="T31">
        <f t="shared" si="8"/>
        <v>3</v>
      </c>
      <c r="U31">
        <f t="shared" si="9"/>
        <v>1.9686430083391267E-2</v>
      </c>
      <c r="V31">
        <f t="shared" si="10"/>
        <v>1.2310466734891085E-2</v>
      </c>
      <c r="W31">
        <f t="shared" si="11"/>
        <v>161.90457592487758</v>
      </c>
      <c r="X31">
        <f t="shared" si="12"/>
        <v>26.054779873168371</v>
      </c>
      <c r="Y31">
        <f t="shared" si="13"/>
        <v>26.054779873168371</v>
      </c>
      <c r="Z31">
        <f t="shared" si="14"/>
        <v>3.3852116112318615</v>
      </c>
      <c r="AA31">
        <f t="shared" si="15"/>
        <v>50.05200627013604</v>
      </c>
      <c r="AB31">
        <f t="shared" si="16"/>
        <v>1.6115688328323752</v>
      </c>
      <c r="AC31">
        <f t="shared" si="17"/>
        <v>3.2197886816655572</v>
      </c>
      <c r="AD31">
        <f t="shared" si="18"/>
        <v>1.7736427783994864</v>
      </c>
      <c r="AE31">
        <f t="shared" si="19"/>
        <v>-15.694264547725465</v>
      </c>
      <c r="AF31">
        <f t="shared" si="20"/>
        <v>-136.56123196676529</v>
      </c>
      <c r="AG31">
        <f t="shared" si="21"/>
        <v>-9.6901371095485622</v>
      </c>
      <c r="AH31">
        <f t="shared" si="22"/>
        <v>-4.1057699161740402E-2</v>
      </c>
      <c r="AI31">
        <f t="shared" si="23"/>
        <v>5.1385056687934219</v>
      </c>
      <c r="AJ31">
        <f t="shared" si="24"/>
        <v>0.42248004385431054</v>
      </c>
      <c r="AK31">
        <f t="shared" si="25"/>
        <v>4.842952804685865</v>
      </c>
      <c r="AL31">
        <v>406.44510676700702</v>
      </c>
      <c r="AM31">
        <v>404.78780606060599</v>
      </c>
      <c r="AN31">
        <v>-1.3360959165612999E-2</v>
      </c>
      <c r="AO31">
        <v>67.038867824449198</v>
      </c>
      <c r="AP31">
        <f t="shared" si="26"/>
        <v>0.35587901468765226</v>
      </c>
      <c r="AQ31">
        <v>15.8669461212603</v>
      </c>
      <c r="AR31">
        <v>15.9906993939394</v>
      </c>
      <c r="AS31">
        <v>-1.03988949891625E-4</v>
      </c>
      <c r="AT31">
        <v>77.559471456465104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53465.184680575585</v>
      </c>
      <c r="AZ31" t="s">
        <v>439</v>
      </c>
      <c r="BA31">
        <v>10043.6</v>
      </c>
      <c r="BB31">
        <v>206.31078664343801</v>
      </c>
      <c r="BC31">
        <v>1032.93</v>
      </c>
      <c r="BD31">
        <f t="shared" si="30"/>
        <v>0.80026643950370502</v>
      </c>
      <c r="BE31">
        <v>-1.3256428239459399</v>
      </c>
      <c r="BF31" t="s">
        <v>505</v>
      </c>
      <c r="BG31">
        <v>10077.4</v>
      </c>
      <c r="BH31">
        <v>219.47092000000001</v>
      </c>
      <c r="BI31">
        <v>288.61115050518902</v>
      </c>
      <c r="BJ31">
        <f t="shared" si="31"/>
        <v>0.23956188242957688</v>
      </c>
      <c r="BK31">
        <v>0.5</v>
      </c>
      <c r="BL31">
        <f t="shared" si="32"/>
        <v>841.194282738281</v>
      </c>
      <c r="BM31">
        <f t="shared" si="33"/>
        <v>4.842952804685865</v>
      </c>
      <c r="BN31">
        <f t="shared" si="34"/>
        <v>100.75904293089016</v>
      </c>
      <c r="BO31">
        <f t="shared" si="35"/>
        <v>7.3331402212478266E-3</v>
      </c>
      <c r="BP31">
        <f t="shared" si="36"/>
        <v>2.5789677501785531</v>
      </c>
      <c r="BQ31">
        <f t="shared" si="37"/>
        <v>136.16917275604254</v>
      </c>
      <c r="BR31" t="s">
        <v>441</v>
      </c>
      <c r="BS31">
        <v>0</v>
      </c>
      <c r="BT31">
        <f t="shared" si="38"/>
        <v>136.16917275604254</v>
      </c>
      <c r="BU31">
        <f t="shared" si="39"/>
        <v>0.52819157361837854</v>
      </c>
      <c r="BV31">
        <f t="shared" si="40"/>
        <v>0.45355112499894162</v>
      </c>
      <c r="BW31">
        <f t="shared" si="41"/>
        <v>0.83000821053072649</v>
      </c>
      <c r="BX31">
        <f t="shared" si="42"/>
        <v>0.84009629193537316</v>
      </c>
      <c r="BY31">
        <f t="shared" si="43"/>
        <v>0.90043739301974002</v>
      </c>
      <c r="BZ31">
        <f t="shared" si="44"/>
        <v>0.28140257257625895</v>
      </c>
      <c r="CA31">
        <f t="shared" si="45"/>
        <v>0.718597427423741</v>
      </c>
      <c r="CB31">
        <v>292</v>
      </c>
      <c r="CC31">
        <v>290</v>
      </c>
      <c r="CD31">
        <v>273.73</v>
      </c>
      <c r="CE31">
        <v>145</v>
      </c>
      <c r="CF31">
        <v>10077.4</v>
      </c>
      <c r="CG31">
        <v>273.14</v>
      </c>
      <c r="CH31">
        <v>0.59</v>
      </c>
      <c r="CI31">
        <v>300</v>
      </c>
      <c r="CJ31">
        <v>24.1</v>
      </c>
      <c r="CK31">
        <v>288.61115050518902</v>
      </c>
      <c r="CL31">
        <v>0.98589737724832105</v>
      </c>
      <c r="CM31">
        <v>-15.5928133029297</v>
      </c>
      <c r="CN31">
        <v>0.87313724310720597</v>
      </c>
      <c r="CO31">
        <v>0.91929012159092505</v>
      </c>
      <c r="CP31">
        <v>-7.5168398220244797E-3</v>
      </c>
      <c r="CQ31">
        <v>290</v>
      </c>
      <c r="CR31">
        <v>272.73</v>
      </c>
      <c r="CS31">
        <v>785</v>
      </c>
      <c r="CT31">
        <v>10047.700000000001</v>
      </c>
      <c r="CU31">
        <v>273.08999999999997</v>
      </c>
      <c r="CV31">
        <v>-0.36</v>
      </c>
      <c r="DJ31">
        <f t="shared" si="46"/>
        <v>1000.00026666667</v>
      </c>
      <c r="DK31">
        <f t="shared" si="47"/>
        <v>841.194282738281</v>
      </c>
      <c r="DL31">
        <f t="shared" si="48"/>
        <v>0.84119405841986261</v>
      </c>
      <c r="DM31">
        <f t="shared" si="49"/>
        <v>0.16190453275033498</v>
      </c>
      <c r="DN31">
        <v>1.758</v>
      </c>
      <c r="DO31">
        <v>0.5</v>
      </c>
      <c r="DP31" t="s">
        <v>442</v>
      </c>
      <c r="DQ31">
        <v>2</v>
      </c>
      <c r="DR31" t="b">
        <v>1</v>
      </c>
      <c r="DS31">
        <v>1686696671</v>
      </c>
      <c r="DT31">
        <v>398.31993333333298</v>
      </c>
      <c r="DU31">
        <v>400.18540000000002</v>
      </c>
      <c r="DV31">
        <v>16.017606666666701</v>
      </c>
      <c r="DW31">
        <v>15.8714733333333</v>
      </c>
      <c r="DX31">
        <v>398.35493333333301</v>
      </c>
      <c r="DY31">
        <v>15.8686066666667</v>
      </c>
      <c r="DZ31">
        <v>500.10719999999998</v>
      </c>
      <c r="EA31">
        <v>100.512466666667</v>
      </c>
      <c r="EB31">
        <v>9.9869893333333307E-2</v>
      </c>
      <c r="EC31">
        <v>25.210433333333299</v>
      </c>
      <c r="ED31">
        <v>25.359580000000001</v>
      </c>
      <c r="EE31">
        <v>999.9</v>
      </c>
      <c r="EF31">
        <v>0</v>
      </c>
      <c r="EG31">
        <v>0</v>
      </c>
      <c r="EH31">
        <v>9999.6280000000006</v>
      </c>
      <c r="EI31">
        <v>0</v>
      </c>
      <c r="EJ31">
        <v>0.221023</v>
      </c>
      <c r="EK31">
        <v>-1.8894500000000001</v>
      </c>
      <c r="EL31">
        <v>404.77159999999998</v>
      </c>
      <c r="EM31">
        <v>406.63946666666698</v>
      </c>
      <c r="EN31">
        <v>0.12680240000000001</v>
      </c>
      <c r="EO31">
        <v>400.18540000000002</v>
      </c>
      <c r="EP31">
        <v>15.8714733333333</v>
      </c>
      <c r="EQ31">
        <v>1.6080253333333301</v>
      </c>
      <c r="ER31">
        <v>1.5952806666666699</v>
      </c>
      <c r="ES31">
        <v>14.035933333333301</v>
      </c>
      <c r="ET31">
        <v>13.913266666666701</v>
      </c>
      <c r="EU31">
        <v>1000.00026666667</v>
      </c>
      <c r="EV31">
        <v>0.96000180000000002</v>
      </c>
      <c r="EW31">
        <v>3.9998159999999998E-2</v>
      </c>
      <c r="EX31">
        <v>0</v>
      </c>
      <c r="EY31">
        <v>219.4794</v>
      </c>
      <c r="EZ31">
        <v>4.9999900000000004</v>
      </c>
      <c r="FA31">
        <v>2492.9479999999999</v>
      </c>
      <c r="FB31">
        <v>8665.3140000000003</v>
      </c>
      <c r="FC31">
        <v>36.557866666666698</v>
      </c>
      <c r="FD31">
        <v>38.436999999999998</v>
      </c>
      <c r="FE31">
        <v>37.686999999999998</v>
      </c>
      <c r="FF31">
        <v>38.195399999999999</v>
      </c>
      <c r="FG31">
        <v>39.25</v>
      </c>
      <c r="FH31">
        <v>955.19933333333404</v>
      </c>
      <c r="FI31">
        <v>39.802</v>
      </c>
      <c r="FJ31">
        <v>0</v>
      </c>
      <c r="FK31">
        <v>2288.2999999523199</v>
      </c>
      <c r="FL31">
        <v>0</v>
      </c>
      <c r="FM31">
        <v>219.47092000000001</v>
      </c>
      <c r="FN31">
        <v>0.40961538944530501</v>
      </c>
      <c r="FO31">
        <v>72.146923091475898</v>
      </c>
      <c r="FP31">
        <v>2493.6235999999999</v>
      </c>
      <c r="FQ31">
        <v>15</v>
      </c>
      <c r="FR31">
        <v>1686696699</v>
      </c>
      <c r="FS31" t="s">
        <v>506</v>
      </c>
      <c r="FT31">
        <v>1686696699</v>
      </c>
      <c r="FU31">
        <v>1686696698</v>
      </c>
      <c r="FV31">
        <v>16</v>
      </c>
      <c r="FW31">
        <v>2.4E-2</v>
      </c>
      <c r="FX31">
        <v>2.4E-2</v>
      </c>
      <c r="FY31">
        <v>-3.5000000000000003E-2</v>
      </c>
      <c r="FZ31">
        <v>0.14899999999999999</v>
      </c>
      <c r="GA31">
        <v>399</v>
      </c>
      <c r="GB31">
        <v>16</v>
      </c>
      <c r="GC31">
        <v>0.31</v>
      </c>
      <c r="GD31">
        <v>0.22</v>
      </c>
      <c r="GE31">
        <v>-1.9602515</v>
      </c>
      <c r="GF31">
        <v>2.7861306766917302</v>
      </c>
      <c r="GG31">
        <v>0.38351923743503402</v>
      </c>
      <c r="GH31">
        <v>0</v>
      </c>
      <c r="GI31">
        <v>219.42182352941199</v>
      </c>
      <c r="GJ31">
        <v>0.99220778958608102</v>
      </c>
      <c r="GK31">
        <v>0.21341157014064599</v>
      </c>
      <c r="GL31">
        <v>1</v>
      </c>
      <c r="GM31">
        <v>0.12667645</v>
      </c>
      <c r="GN31">
        <v>4.8900902255639804E-3</v>
      </c>
      <c r="GO31">
        <v>1.87129504555001E-3</v>
      </c>
      <c r="GP31">
        <v>1</v>
      </c>
      <c r="GQ31">
        <v>2</v>
      </c>
      <c r="GR31">
        <v>3</v>
      </c>
      <c r="GS31" t="s">
        <v>453</v>
      </c>
      <c r="GT31">
        <v>2.9503400000000002</v>
      </c>
      <c r="GU31">
        <v>2.71068</v>
      </c>
      <c r="GV31">
        <v>0.10434</v>
      </c>
      <c r="GW31">
        <v>0.104515</v>
      </c>
      <c r="GX31">
        <v>8.6377999999999996E-2</v>
      </c>
      <c r="GY31">
        <v>8.6465700000000006E-2</v>
      </c>
      <c r="GZ31">
        <v>27834</v>
      </c>
      <c r="HA31">
        <v>32171.5</v>
      </c>
      <c r="HB31">
        <v>30976.9</v>
      </c>
      <c r="HC31">
        <v>34604.6</v>
      </c>
      <c r="HD31">
        <v>38585.9</v>
      </c>
      <c r="HE31">
        <v>39141.699999999997</v>
      </c>
      <c r="HF31">
        <v>42591.7</v>
      </c>
      <c r="HG31">
        <v>42916.2</v>
      </c>
      <c r="HH31">
        <v>2.0470299999999999</v>
      </c>
      <c r="HI31">
        <v>2.1804999999999999</v>
      </c>
      <c r="HJ31">
        <v>0.18390999999999999</v>
      </c>
      <c r="HK31">
        <v>0</v>
      </c>
      <c r="HL31">
        <v>22.3245</v>
      </c>
      <c r="HM31">
        <v>999.9</v>
      </c>
      <c r="HN31">
        <v>50.177</v>
      </c>
      <c r="HO31">
        <v>29.385999999999999</v>
      </c>
      <c r="HP31">
        <v>20.5306</v>
      </c>
      <c r="HQ31">
        <v>59.801600000000001</v>
      </c>
      <c r="HR31">
        <v>20.080100000000002</v>
      </c>
      <c r="HS31">
        <v>1</v>
      </c>
      <c r="HT31">
        <v>-0.24920700000000001</v>
      </c>
      <c r="HU31">
        <v>-1.2160599999999999</v>
      </c>
      <c r="HV31">
        <v>20.291</v>
      </c>
      <c r="HW31">
        <v>5.2457399999999996</v>
      </c>
      <c r="HX31">
        <v>11.9863</v>
      </c>
      <c r="HY31">
        <v>4.9724000000000004</v>
      </c>
      <c r="HZ31">
        <v>3.2972000000000001</v>
      </c>
      <c r="IA31">
        <v>9999</v>
      </c>
      <c r="IB31">
        <v>9999</v>
      </c>
      <c r="IC31">
        <v>9999</v>
      </c>
      <c r="ID31">
        <v>999.9</v>
      </c>
      <c r="IE31">
        <v>4.9718400000000003</v>
      </c>
      <c r="IF31">
        <v>1.85395</v>
      </c>
      <c r="IG31">
        <v>1.85501</v>
      </c>
      <c r="IH31">
        <v>1.85928</v>
      </c>
      <c r="II31">
        <v>1.85364</v>
      </c>
      <c r="IJ31">
        <v>1.85806</v>
      </c>
      <c r="IK31">
        <v>1.8553200000000001</v>
      </c>
      <c r="IL31">
        <v>1.85382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-3.5000000000000003E-2</v>
      </c>
      <c r="JA31">
        <v>0.14899999999999999</v>
      </c>
      <c r="JB31">
        <v>0.195902434880979</v>
      </c>
      <c r="JC31">
        <v>-6.8838208586326796E-4</v>
      </c>
      <c r="JD31">
        <v>1.2146953680521199E-7</v>
      </c>
      <c r="JE31">
        <v>-3.3979593155360199E-13</v>
      </c>
      <c r="JF31">
        <v>-7.5636739741546397E-3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37.5</v>
      </c>
      <c r="JO31">
        <v>37.799999999999997</v>
      </c>
      <c r="JP31">
        <v>0.96069300000000002</v>
      </c>
      <c r="JQ31">
        <v>2.4182100000000002</v>
      </c>
      <c r="JR31">
        <v>1.5966800000000001</v>
      </c>
      <c r="JS31">
        <v>2.323</v>
      </c>
      <c r="JT31">
        <v>1.5905800000000001</v>
      </c>
      <c r="JU31">
        <v>2.4450699999999999</v>
      </c>
      <c r="JV31">
        <v>32.975999999999999</v>
      </c>
      <c r="JW31">
        <v>13.081300000000001</v>
      </c>
      <c r="JX31">
        <v>18</v>
      </c>
      <c r="JY31">
        <v>488.73500000000001</v>
      </c>
      <c r="JZ31">
        <v>556.05200000000002</v>
      </c>
      <c r="KA31">
        <v>25</v>
      </c>
      <c r="KB31">
        <v>24.028500000000001</v>
      </c>
      <c r="KC31">
        <v>29.999500000000001</v>
      </c>
      <c r="KD31">
        <v>24.2118</v>
      </c>
      <c r="KE31">
        <v>24.2226</v>
      </c>
      <c r="KF31">
        <v>19.2654</v>
      </c>
      <c r="KG31">
        <v>21.788499999999999</v>
      </c>
      <c r="KH31">
        <v>0</v>
      </c>
      <c r="KI31">
        <v>25</v>
      </c>
      <c r="KJ31">
        <v>400</v>
      </c>
      <c r="KK31">
        <v>15.898999999999999</v>
      </c>
      <c r="KL31">
        <v>100.849</v>
      </c>
      <c r="KM31">
        <v>100.849</v>
      </c>
    </row>
    <row r="32" spans="1:299" x14ac:dyDescent="0.2">
      <c r="A32">
        <v>16</v>
      </c>
      <c r="B32">
        <v>1686698035.0999999</v>
      </c>
      <c r="C32">
        <v>26625.0999999046</v>
      </c>
      <c r="D32" t="s">
        <v>507</v>
      </c>
      <c r="E32" t="s">
        <v>508</v>
      </c>
      <c r="F32">
        <v>30</v>
      </c>
      <c r="G32" s="2">
        <v>19.8</v>
      </c>
      <c r="H32" t="s">
        <v>450</v>
      </c>
      <c r="I32">
        <v>90</v>
      </c>
      <c r="J32" s="2">
        <v>39</v>
      </c>
      <c r="K32">
        <v>1686698027.0999999</v>
      </c>
      <c r="L32">
        <f t="shared" si="0"/>
        <v>7.7771030920344836E-4</v>
      </c>
      <c r="M32">
        <f t="shared" si="1"/>
        <v>0.77771030920344841</v>
      </c>
      <c r="N32">
        <f t="shared" si="2"/>
        <v>6.6208080793795485</v>
      </c>
      <c r="O32">
        <f t="shared" si="3"/>
        <v>398.23366666666698</v>
      </c>
      <c r="P32">
        <f t="shared" si="4"/>
        <v>144.17253576868805</v>
      </c>
      <c r="Q32">
        <f t="shared" si="5"/>
        <v>14.506751372551289</v>
      </c>
      <c r="R32">
        <f t="shared" si="6"/>
        <v>40.070577656909684</v>
      </c>
      <c r="S32">
        <f t="shared" si="7"/>
        <v>4.3319505876935657E-2</v>
      </c>
      <c r="T32">
        <f t="shared" si="8"/>
        <v>3</v>
      </c>
      <c r="U32">
        <f t="shared" si="9"/>
        <v>4.2974974851131595E-2</v>
      </c>
      <c r="V32">
        <f t="shared" si="10"/>
        <v>2.6890085480363535E-2</v>
      </c>
      <c r="W32">
        <f t="shared" si="11"/>
        <v>161.90451395064497</v>
      </c>
      <c r="X32">
        <f t="shared" si="12"/>
        <v>26.111956926098919</v>
      </c>
      <c r="Y32">
        <f t="shared" si="13"/>
        <v>26.111956926098919</v>
      </c>
      <c r="Z32">
        <f t="shared" si="14"/>
        <v>3.3966772053780692</v>
      </c>
      <c r="AA32">
        <f t="shared" si="15"/>
        <v>49.859175889171283</v>
      </c>
      <c r="AB32">
        <f t="shared" si="16"/>
        <v>1.6211649307977132</v>
      </c>
      <c r="AC32">
        <f t="shared" si="17"/>
        <v>3.251487618650768</v>
      </c>
      <c r="AD32">
        <f t="shared" si="18"/>
        <v>1.775512274580356</v>
      </c>
      <c r="AE32">
        <f t="shared" si="19"/>
        <v>-34.29702463587207</v>
      </c>
      <c r="AF32">
        <f t="shared" si="20"/>
        <v>-119.17305707953501</v>
      </c>
      <c r="AG32">
        <f t="shared" si="21"/>
        <v>-8.4657269309879712</v>
      </c>
      <c r="AH32">
        <f t="shared" si="22"/>
        <v>-3.1294695750105461E-2</v>
      </c>
      <c r="AI32">
        <f t="shared" si="23"/>
        <v>15.497896406296826</v>
      </c>
      <c r="AJ32">
        <f t="shared" si="24"/>
        <v>0.74151423978367881</v>
      </c>
      <c r="AK32">
        <f t="shared" si="25"/>
        <v>6.6208080793795485</v>
      </c>
      <c r="AL32">
        <v>408.48138529672002</v>
      </c>
      <c r="AM32">
        <v>406.113963636363</v>
      </c>
      <c r="AN32">
        <v>4.82295069536376E-4</v>
      </c>
      <c r="AO32">
        <v>67.040067422636099</v>
      </c>
      <c r="AP32">
        <f t="shared" si="26"/>
        <v>0.77771030920344841</v>
      </c>
      <c r="AQ32">
        <v>15.846010962632899</v>
      </c>
      <c r="AR32">
        <v>16.115230303030302</v>
      </c>
      <c r="AS32">
        <v>-3.9515748647001898E-5</v>
      </c>
      <c r="AT32">
        <v>77.669883644254895</v>
      </c>
      <c r="AU32">
        <v>3</v>
      </c>
      <c r="AV32">
        <v>1</v>
      </c>
      <c r="AW32">
        <f t="shared" si="27"/>
        <v>1</v>
      </c>
      <c r="AX32">
        <f t="shared" si="28"/>
        <v>0</v>
      </c>
      <c r="AY32">
        <f t="shared" si="29"/>
        <v>53343.917107940011</v>
      </c>
      <c r="AZ32" t="s">
        <v>439</v>
      </c>
      <c r="BA32">
        <v>10043.6</v>
      </c>
      <c r="BB32">
        <v>206.31078664343801</v>
      </c>
      <c r="BC32">
        <v>1032.93</v>
      </c>
      <c r="BD32">
        <f t="shared" si="30"/>
        <v>0.80026643950370502</v>
      </c>
      <c r="BE32">
        <v>-1.3256428239459399</v>
      </c>
      <c r="BF32" t="s">
        <v>509</v>
      </c>
      <c r="BG32">
        <v>10072.9</v>
      </c>
      <c r="BH32">
        <v>227.49311538461501</v>
      </c>
      <c r="BI32">
        <v>307.60486169630201</v>
      </c>
      <c r="BJ32">
        <f t="shared" si="31"/>
        <v>0.26043719162924428</v>
      </c>
      <c r="BK32">
        <v>0.5</v>
      </c>
      <c r="BL32">
        <f t="shared" si="32"/>
        <v>841.1950584200207</v>
      </c>
      <c r="BM32">
        <f t="shared" si="33"/>
        <v>6.6208080793795485</v>
      </c>
      <c r="BN32">
        <f t="shared" si="34"/>
        <v>109.53923931365414</v>
      </c>
      <c r="BO32">
        <f t="shared" si="35"/>
        <v>9.446620999237626E-3</v>
      </c>
      <c r="BP32">
        <f t="shared" si="36"/>
        <v>2.3579768352940107</v>
      </c>
      <c r="BQ32">
        <f t="shared" si="37"/>
        <v>140.25520040375028</v>
      </c>
      <c r="BR32" t="s">
        <v>441</v>
      </c>
      <c r="BS32">
        <v>0</v>
      </c>
      <c r="BT32">
        <f t="shared" si="38"/>
        <v>140.25520040375028</v>
      </c>
      <c r="BU32">
        <f t="shared" si="39"/>
        <v>0.54404101537828065</v>
      </c>
      <c r="BV32">
        <f t="shared" si="40"/>
        <v>0.47870874486946186</v>
      </c>
      <c r="BW32">
        <f t="shared" si="41"/>
        <v>0.81253009341336535</v>
      </c>
      <c r="BX32">
        <f t="shared" si="42"/>
        <v>0.79088284551567078</v>
      </c>
      <c r="BY32">
        <f t="shared" si="43"/>
        <v>0.8774598104953909</v>
      </c>
      <c r="BZ32">
        <f t="shared" si="44"/>
        <v>0.29513592458910426</v>
      </c>
      <c r="CA32">
        <f t="shared" si="45"/>
        <v>0.70486407541089569</v>
      </c>
      <c r="CB32">
        <v>293</v>
      </c>
      <c r="CC32">
        <v>290</v>
      </c>
      <c r="CD32">
        <v>292.83</v>
      </c>
      <c r="CE32">
        <v>135</v>
      </c>
      <c r="CF32">
        <v>10072.9</v>
      </c>
      <c r="CG32">
        <v>291.60000000000002</v>
      </c>
      <c r="CH32">
        <v>1.23</v>
      </c>
      <c r="CI32">
        <v>300</v>
      </c>
      <c r="CJ32">
        <v>24.1</v>
      </c>
      <c r="CK32">
        <v>307.60486169630201</v>
      </c>
      <c r="CL32">
        <v>1.0157257975315599</v>
      </c>
      <c r="CM32">
        <v>-16.124844202242301</v>
      </c>
      <c r="CN32">
        <v>0.89892378647675797</v>
      </c>
      <c r="CO32">
        <v>0.91994735312065201</v>
      </c>
      <c r="CP32">
        <v>-7.5135132369299196E-3</v>
      </c>
      <c r="CQ32">
        <v>290</v>
      </c>
      <c r="CR32">
        <v>290.83</v>
      </c>
      <c r="CS32">
        <v>665</v>
      </c>
      <c r="CT32">
        <v>10045.299999999999</v>
      </c>
      <c r="CU32">
        <v>291.55</v>
      </c>
      <c r="CV32">
        <v>-0.72</v>
      </c>
      <c r="DJ32">
        <f t="shared" si="46"/>
        <v>1000.00133333333</v>
      </c>
      <c r="DK32">
        <f t="shared" si="47"/>
        <v>841.1950584200207</v>
      </c>
      <c r="DL32">
        <f t="shared" si="48"/>
        <v>0.84119393682810772</v>
      </c>
      <c r="DM32">
        <f t="shared" si="49"/>
        <v>0.16190429807824808</v>
      </c>
      <c r="DN32">
        <v>1.758</v>
      </c>
      <c r="DO32">
        <v>0.5</v>
      </c>
      <c r="DP32" t="s">
        <v>442</v>
      </c>
      <c r="DQ32">
        <v>2</v>
      </c>
      <c r="DR32" t="b">
        <v>1</v>
      </c>
      <c r="DS32">
        <v>1686698027.0999999</v>
      </c>
      <c r="DT32">
        <v>398.23366666666698</v>
      </c>
      <c r="DU32">
        <v>403.78519999999997</v>
      </c>
      <c r="DV32">
        <v>16.111633333333302</v>
      </c>
      <c r="DW32">
        <v>15.855180000000001</v>
      </c>
      <c r="DX32">
        <v>398.374666666667</v>
      </c>
      <c r="DY32">
        <v>15.9676333333333</v>
      </c>
      <c r="DZ32">
        <v>500.12186666666702</v>
      </c>
      <c r="EA32">
        <v>100.520733333333</v>
      </c>
      <c r="EB32">
        <v>0.10003535333333299</v>
      </c>
      <c r="EC32">
        <v>25.375119999999999</v>
      </c>
      <c r="ED32">
        <v>25.4817133333333</v>
      </c>
      <c r="EE32">
        <v>999.9</v>
      </c>
      <c r="EF32">
        <v>0</v>
      </c>
      <c r="EG32">
        <v>0</v>
      </c>
      <c r="EH32">
        <v>9980.8746666666702</v>
      </c>
      <c r="EI32">
        <v>0</v>
      </c>
      <c r="EJ32">
        <v>0.221023</v>
      </c>
      <c r="EK32">
        <v>-5.44524776</v>
      </c>
      <c r="EL32">
        <v>404.86779999999999</v>
      </c>
      <c r="EM32">
        <v>410.29053333333297</v>
      </c>
      <c r="EN32">
        <v>0.26802926666666699</v>
      </c>
      <c r="EO32">
        <v>403.78519999999997</v>
      </c>
      <c r="EP32">
        <v>15.855180000000001</v>
      </c>
      <c r="EQ32">
        <v>1.62071533333333</v>
      </c>
      <c r="ER32">
        <v>1.5937726666666701</v>
      </c>
      <c r="ES32">
        <v>14.1571866666667</v>
      </c>
      <c r="ET32">
        <v>13.8987266666667</v>
      </c>
      <c r="EU32">
        <v>1000.00133333333</v>
      </c>
      <c r="EV32">
        <v>0.96000293333333298</v>
      </c>
      <c r="EW32">
        <v>3.99970333333333E-2</v>
      </c>
      <c r="EX32">
        <v>0</v>
      </c>
      <c r="EY32">
        <v>227.5454</v>
      </c>
      <c r="EZ32">
        <v>4.9999900000000004</v>
      </c>
      <c r="FA32">
        <v>2622.5693333333302</v>
      </c>
      <c r="FB32">
        <v>8665.3246666666691</v>
      </c>
      <c r="FC32">
        <v>38.195466666666697</v>
      </c>
      <c r="FD32">
        <v>40.820399999999999</v>
      </c>
      <c r="FE32">
        <v>39.424599999999998</v>
      </c>
      <c r="FF32">
        <v>40.595599999999997</v>
      </c>
      <c r="FG32">
        <v>40.8791333333333</v>
      </c>
      <c r="FH32">
        <v>955.20466666666698</v>
      </c>
      <c r="FI32">
        <v>39.798000000000002</v>
      </c>
      <c r="FJ32">
        <v>0</v>
      </c>
      <c r="FK32">
        <v>1354.0999999046301</v>
      </c>
      <c r="FL32">
        <v>0</v>
      </c>
      <c r="FM32">
        <v>227.49311538461501</v>
      </c>
      <c r="FN32">
        <v>-0.75059828434702103</v>
      </c>
      <c r="FO32">
        <v>-220.99350398518499</v>
      </c>
      <c r="FP32">
        <v>2619.6730769230799</v>
      </c>
      <c r="FQ32">
        <v>15</v>
      </c>
      <c r="FR32">
        <v>1686698061.0999999</v>
      </c>
      <c r="FS32" t="s">
        <v>510</v>
      </c>
      <c r="FT32">
        <v>1686698061.0999999</v>
      </c>
      <c r="FU32">
        <v>1686698055.0999999</v>
      </c>
      <c r="FV32">
        <v>17</v>
      </c>
      <c r="FW32">
        <v>-0.11</v>
      </c>
      <c r="FX32">
        <v>-6.0000000000000001E-3</v>
      </c>
      <c r="FY32">
        <v>-0.14099999999999999</v>
      </c>
      <c r="FZ32">
        <v>0.14399999999999999</v>
      </c>
      <c r="GA32">
        <v>390</v>
      </c>
      <c r="GB32">
        <v>16</v>
      </c>
      <c r="GC32">
        <v>0.5</v>
      </c>
      <c r="GD32">
        <v>0.11</v>
      </c>
      <c r="GE32">
        <v>-4.1934642571428604</v>
      </c>
      <c r="GF32">
        <v>0.26109042077922501</v>
      </c>
      <c r="GG32">
        <v>5.13354345753232</v>
      </c>
      <c r="GH32">
        <v>1</v>
      </c>
      <c r="GI32">
        <v>227.57258823529401</v>
      </c>
      <c r="GJ32">
        <v>-1.1863712718889201</v>
      </c>
      <c r="GK32">
        <v>0.23210027215016199</v>
      </c>
      <c r="GL32">
        <v>0</v>
      </c>
      <c r="GM32">
        <v>0.26520052380952402</v>
      </c>
      <c r="GN32">
        <v>5.9747610389610101E-2</v>
      </c>
      <c r="GO32">
        <v>6.9877618640363497E-3</v>
      </c>
      <c r="GP32">
        <v>1</v>
      </c>
      <c r="GQ32">
        <v>2</v>
      </c>
      <c r="GR32">
        <v>3</v>
      </c>
      <c r="GS32" t="s">
        <v>453</v>
      </c>
      <c r="GT32">
        <v>2.9500899999999999</v>
      </c>
      <c r="GU32">
        <v>2.7107199999999998</v>
      </c>
      <c r="GV32">
        <v>0.10452500000000001</v>
      </c>
      <c r="GW32">
        <v>0.105347</v>
      </c>
      <c r="GX32">
        <v>8.6726899999999996E-2</v>
      </c>
      <c r="GY32">
        <v>8.6376499999999995E-2</v>
      </c>
      <c r="GZ32">
        <v>27792.799999999999</v>
      </c>
      <c r="HA32">
        <v>32099.5</v>
      </c>
      <c r="HB32">
        <v>30941.200000000001</v>
      </c>
      <c r="HC32">
        <v>34563.4</v>
      </c>
      <c r="HD32">
        <v>38524.400000000001</v>
      </c>
      <c r="HE32">
        <v>39100.5</v>
      </c>
      <c r="HF32">
        <v>42540.7</v>
      </c>
      <c r="HG32">
        <v>42867.199999999997</v>
      </c>
      <c r="HH32">
        <v>2.0359500000000001</v>
      </c>
      <c r="HI32">
        <v>2.1825299999999999</v>
      </c>
      <c r="HJ32">
        <v>0.1573</v>
      </c>
      <c r="HK32">
        <v>0</v>
      </c>
      <c r="HL32">
        <v>22.894200000000001</v>
      </c>
      <c r="HM32">
        <v>999.9</v>
      </c>
      <c r="HN32">
        <v>49.347000000000001</v>
      </c>
      <c r="HO32">
        <v>28.651</v>
      </c>
      <c r="HP32">
        <v>19.348299999999998</v>
      </c>
      <c r="HQ32">
        <v>60.5244</v>
      </c>
      <c r="HR32">
        <v>18.613800000000001</v>
      </c>
      <c r="HS32">
        <v>1</v>
      </c>
      <c r="HT32">
        <v>-0.19596</v>
      </c>
      <c r="HU32">
        <v>-0.66722800000000004</v>
      </c>
      <c r="HV32">
        <v>20.292899999999999</v>
      </c>
      <c r="HW32">
        <v>5.24559</v>
      </c>
      <c r="HX32">
        <v>11.9864</v>
      </c>
      <c r="HY32">
        <v>4.9715999999999996</v>
      </c>
      <c r="HZ32">
        <v>3.2971499999999998</v>
      </c>
      <c r="IA32">
        <v>9999</v>
      </c>
      <c r="IB32">
        <v>9999</v>
      </c>
      <c r="IC32">
        <v>9999</v>
      </c>
      <c r="ID32">
        <v>999.9</v>
      </c>
      <c r="IE32">
        <v>4.9718799999999996</v>
      </c>
      <c r="IF32">
        <v>1.8539600000000001</v>
      </c>
      <c r="IG32">
        <v>1.85504</v>
      </c>
      <c r="IH32">
        <v>1.85928</v>
      </c>
      <c r="II32">
        <v>1.85364</v>
      </c>
      <c r="IJ32">
        <v>1.85806</v>
      </c>
      <c r="IK32">
        <v>1.8553200000000001</v>
      </c>
      <c r="IL32">
        <v>1.85382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-0.14099999999999999</v>
      </c>
      <c r="JA32">
        <v>0.14399999999999999</v>
      </c>
      <c r="JB32">
        <v>0.22035238840793001</v>
      </c>
      <c r="JC32">
        <v>-6.8838208586326796E-4</v>
      </c>
      <c r="JD32">
        <v>1.2146953680521199E-7</v>
      </c>
      <c r="JE32">
        <v>-3.3979593155360199E-13</v>
      </c>
      <c r="JF32">
        <v>1.60766943305839E-2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22.3</v>
      </c>
      <c r="JO32">
        <v>22.3</v>
      </c>
      <c r="JP32">
        <v>0.91796900000000003</v>
      </c>
      <c r="JQ32">
        <v>2.4194300000000002</v>
      </c>
      <c r="JR32">
        <v>1.5966800000000001</v>
      </c>
      <c r="JS32">
        <v>2.32422</v>
      </c>
      <c r="JT32">
        <v>1.5905800000000001</v>
      </c>
      <c r="JU32">
        <v>2.3315399999999999</v>
      </c>
      <c r="JV32">
        <v>32.775799999999997</v>
      </c>
      <c r="JW32">
        <v>12.074400000000001</v>
      </c>
      <c r="JX32">
        <v>18</v>
      </c>
      <c r="JY32">
        <v>484.73500000000001</v>
      </c>
      <c r="JZ32">
        <v>560.10799999999995</v>
      </c>
      <c r="KA32">
        <v>25.001100000000001</v>
      </c>
      <c r="KB32">
        <v>24.7438</v>
      </c>
      <c r="KC32">
        <v>30.001000000000001</v>
      </c>
      <c r="KD32">
        <v>24.509599999999999</v>
      </c>
      <c r="KE32">
        <v>24.4514</v>
      </c>
      <c r="KF32">
        <v>18.411100000000001</v>
      </c>
      <c r="KG32">
        <v>16.614000000000001</v>
      </c>
      <c r="KH32">
        <v>0</v>
      </c>
      <c r="KI32">
        <v>25</v>
      </c>
      <c r="KJ32">
        <v>400</v>
      </c>
      <c r="KK32">
        <v>15.7934</v>
      </c>
      <c r="KL32">
        <v>100.73</v>
      </c>
      <c r="KM32">
        <v>100.732</v>
      </c>
    </row>
    <row r="33" spans="8:8" x14ac:dyDescent="0.2">
      <c r="H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2023-06-13T16:14:56Z</dcterms:created>
  <dcterms:modified xsi:type="dcterms:W3CDTF">2023-06-20T18:17:27Z</dcterms:modified>
</cp:coreProperties>
</file>