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Excel.DataCollection/"/>
    </mc:Choice>
  </mc:AlternateContent>
  <xr:revisionPtr revIDLastSave="0" documentId="13_ncr:1_{899F1DBA-DC99-3A4D-8C6A-FE2FEFEC77B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2" i="1" l="1"/>
  <c r="AP32" i="1"/>
  <c r="AN32" i="1"/>
  <c r="AO32" i="1" s="1"/>
  <c r="AM32" i="1"/>
  <c r="AK32" i="1" s="1"/>
  <c r="AC32" i="1"/>
  <c r="AB32" i="1"/>
  <c r="AA32" i="1" s="1"/>
  <c r="T32" i="1"/>
  <c r="AQ31" i="1"/>
  <c r="AP31" i="1"/>
  <c r="AN31" i="1"/>
  <c r="W31" i="1" s="1"/>
  <c r="AM31" i="1"/>
  <c r="AK31" i="1" s="1"/>
  <c r="AC31" i="1"/>
  <c r="AB31" i="1"/>
  <c r="AA31" i="1" s="1"/>
  <c r="T31" i="1"/>
  <c r="AQ30" i="1"/>
  <c r="AP30" i="1"/>
  <c r="AN30" i="1"/>
  <c r="AM30" i="1"/>
  <c r="AK30" i="1" s="1"/>
  <c r="AC30" i="1"/>
  <c r="AB30" i="1"/>
  <c r="T30" i="1"/>
  <c r="AQ29" i="1"/>
  <c r="AP29" i="1"/>
  <c r="AN29" i="1"/>
  <c r="AO29" i="1" s="1"/>
  <c r="AM29" i="1"/>
  <c r="AK29" i="1" s="1"/>
  <c r="AC29" i="1"/>
  <c r="AB29" i="1"/>
  <c r="AA29" i="1"/>
  <c r="T29" i="1"/>
  <c r="AQ28" i="1"/>
  <c r="AP28" i="1"/>
  <c r="AN28" i="1"/>
  <c r="AO28" i="1" s="1"/>
  <c r="AM28" i="1"/>
  <c r="AK28" i="1" s="1"/>
  <c r="AC28" i="1"/>
  <c r="AB28" i="1"/>
  <c r="T28" i="1"/>
  <c r="AQ27" i="1"/>
  <c r="AP27" i="1"/>
  <c r="AN27" i="1"/>
  <c r="AM27" i="1"/>
  <c r="AK27" i="1"/>
  <c r="O27" i="1" s="1"/>
  <c r="AC27" i="1"/>
  <c r="AA27" i="1" s="1"/>
  <c r="AB27" i="1"/>
  <c r="T27" i="1"/>
  <c r="AQ26" i="1"/>
  <c r="AP26" i="1"/>
  <c r="AN26" i="1"/>
  <c r="AO26" i="1" s="1"/>
  <c r="AM26" i="1"/>
  <c r="AK26" i="1" s="1"/>
  <c r="AC26" i="1"/>
  <c r="AB26" i="1"/>
  <c r="AA26" i="1" s="1"/>
  <c r="T26" i="1"/>
  <c r="AQ25" i="1"/>
  <c r="AP25" i="1"/>
  <c r="AN25" i="1"/>
  <c r="AO25" i="1" s="1"/>
  <c r="AM25" i="1"/>
  <c r="AK25" i="1"/>
  <c r="M25" i="1" s="1"/>
  <c r="L25" i="1" s="1"/>
  <c r="AC25" i="1"/>
  <c r="AB25" i="1"/>
  <c r="AA25" i="1"/>
  <c r="T25" i="1"/>
  <c r="AQ24" i="1"/>
  <c r="AP24" i="1"/>
  <c r="AN24" i="1"/>
  <c r="AO24" i="1" s="1"/>
  <c r="AM24" i="1"/>
  <c r="AK24" i="1" s="1"/>
  <c r="AC24" i="1"/>
  <c r="AB24" i="1"/>
  <c r="T24" i="1"/>
  <c r="AQ23" i="1"/>
  <c r="AP23" i="1"/>
  <c r="AN23" i="1"/>
  <c r="AM23" i="1"/>
  <c r="AK23" i="1" s="1"/>
  <c r="AC23" i="1"/>
  <c r="AB23" i="1"/>
  <c r="AA23" i="1" s="1"/>
  <c r="T23" i="1"/>
  <c r="AQ22" i="1"/>
  <c r="AP22" i="1"/>
  <c r="AN22" i="1"/>
  <c r="AM22" i="1"/>
  <c r="AK22" i="1" s="1"/>
  <c r="AC22" i="1"/>
  <c r="AB22" i="1"/>
  <c r="AA22" i="1" s="1"/>
  <c r="T22" i="1"/>
  <c r="AQ21" i="1"/>
  <c r="AP21" i="1"/>
  <c r="AN21" i="1"/>
  <c r="AM21" i="1"/>
  <c r="AK21" i="1"/>
  <c r="M21" i="1" s="1"/>
  <c r="L21" i="1" s="1"/>
  <c r="AC21" i="1"/>
  <c r="AB21" i="1"/>
  <c r="AA21" i="1" s="1"/>
  <c r="T21" i="1"/>
  <c r="O21" i="1"/>
  <c r="AQ20" i="1"/>
  <c r="AP20" i="1"/>
  <c r="AN20" i="1"/>
  <c r="AO20" i="1" s="1"/>
  <c r="AM20" i="1"/>
  <c r="AK20" i="1" s="1"/>
  <c r="AL20" i="1" s="1"/>
  <c r="AC20" i="1"/>
  <c r="AB20" i="1"/>
  <c r="AA20" i="1" s="1"/>
  <c r="T20" i="1"/>
  <c r="AQ19" i="1"/>
  <c r="AP19" i="1"/>
  <c r="AN19" i="1"/>
  <c r="AO19" i="1" s="1"/>
  <c r="AM19" i="1"/>
  <c r="AK19" i="1" s="1"/>
  <c r="AC19" i="1"/>
  <c r="AB19" i="1"/>
  <c r="T19" i="1"/>
  <c r="AQ18" i="1"/>
  <c r="AP18" i="1"/>
  <c r="AN18" i="1"/>
  <c r="AO18" i="1" s="1"/>
  <c r="AM18" i="1"/>
  <c r="AK18" i="1" s="1"/>
  <c r="AC18" i="1"/>
  <c r="AB18" i="1"/>
  <c r="T18" i="1"/>
  <c r="AQ17" i="1"/>
  <c r="AP17" i="1"/>
  <c r="AN17" i="1"/>
  <c r="AM17" i="1"/>
  <c r="AK17" i="1" s="1"/>
  <c r="AC17" i="1"/>
  <c r="AB17" i="1"/>
  <c r="AA17" i="1" s="1"/>
  <c r="T17" i="1"/>
  <c r="M17" i="1" l="1"/>
  <c r="L17" i="1" s="1"/>
  <c r="R17" i="1"/>
  <c r="O17" i="1"/>
  <c r="N17" i="1"/>
  <c r="AL17" i="1"/>
  <c r="O19" i="1"/>
  <c r="R19" i="1"/>
  <c r="N19" i="1"/>
  <c r="AL19" i="1"/>
  <c r="O31" i="1"/>
  <c r="R31" i="1"/>
  <c r="M29" i="1"/>
  <c r="L29" i="1" s="1"/>
  <c r="R29" i="1"/>
  <c r="O29" i="1"/>
  <c r="N29" i="1"/>
  <c r="O23" i="1"/>
  <c r="R23" i="1"/>
  <c r="N23" i="1"/>
  <c r="AL23" i="1"/>
  <c r="AO30" i="1"/>
  <c r="R21" i="1"/>
  <c r="AO23" i="1"/>
  <c r="AA28" i="1"/>
  <c r="N25" i="1"/>
  <c r="AO31" i="1"/>
  <c r="O25" i="1"/>
  <c r="AA18" i="1"/>
  <c r="AL21" i="1"/>
  <c r="AA24" i="1"/>
  <c r="R25" i="1"/>
  <c r="AO27" i="1"/>
  <c r="AA30" i="1"/>
  <c r="AA19" i="1"/>
  <c r="N21" i="1"/>
  <c r="AO22" i="1"/>
  <c r="R27" i="1"/>
  <c r="M18" i="1"/>
  <c r="L18" i="1" s="1"/>
  <c r="AL18" i="1"/>
  <c r="R18" i="1"/>
  <c r="O18" i="1"/>
  <c r="N18" i="1"/>
  <c r="O32" i="1"/>
  <c r="N32" i="1"/>
  <c r="M32" i="1"/>
  <c r="L32" i="1" s="1"/>
  <c r="AL32" i="1"/>
  <c r="R32" i="1"/>
  <c r="AE25" i="1"/>
  <c r="M26" i="1"/>
  <c r="L26" i="1" s="1"/>
  <c r="AL26" i="1"/>
  <c r="R26" i="1"/>
  <c r="O26" i="1"/>
  <c r="N26" i="1"/>
  <c r="AO17" i="1"/>
  <c r="W17" i="1"/>
  <c r="AE29" i="1"/>
  <c r="M30" i="1"/>
  <c r="L30" i="1" s="1"/>
  <c r="AL30" i="1"/>
  <c r="R30" i="1"/>
  <c r="O30" i="1"/>
  <c r="N30" i="1"/>
  <c r="N24" i="1"/>
  <c r="AL24" i="1"/>
  <c r="O24" i="1"/>
  <c r="M24" i="1"/>
  <c r="L24" i="1" s="1"/>
  <c r="R24" i="1"/>
  <c r="AE21" i="1"/>
  <c r="AE17" i="1"/>
  <c r="AO21" i="1"/>
  <c r="W21" i="1"/>
  <c r="O28" i="1"/>
  <c r="N28" i="1"/>
  <c r="M28" i="1"/>
  <c r="L28" i="1" s="1"/>
  <c r="AL28" i="1"/>
  <c r="R28" i="1"/>
  <c r="O20" i="1"/>
  <c r="M20" i="1"/>
  <c r="L20" i="1" s="1"/>
  <c r="R20" i="1"/>
  <c r="N20" i="1"/>
  <c r="M22" i="1"/>
  <c r="L22" i="1" s="1"/>
  <c r="AL22" i="1"/>
  <c r="R22" i="1"/>
  <c r="O22" i="1"/>
  <c r="N22" i="1"/>
  <c r="AL29" i="1"/>
  <c r="AL25" i="1"/>
  <c r="W18" i="1"/>
  <c r="W22" i="1"/>
  <c r="W26" i="1"/>
  <c r="W30" i="1"/>
  <c r="W25" i="1"/>
  <c r="W29" i="1"/>
  <c r="AL31" i="1"/>
  <c r="AL27" i="1"/>
  <c r="M19" i="1"/>
  <c r="L19" i="1" s="1"/>
  <c r="W20" i="1"/>
  <c r="M23" i="1"/>
  <c r="L23" i="1" s="1"/>
  <c r="W24" i="1"/>
  <c r="M27" i="1"/>
  <c r="L27" i="1" s="1"/>
  <c r="W28" i="1"/>
  <c r="M31" i="1"/>
  <c r="L31" i="1" s="1"/>
  <c r="W32" i="1"/>
  <c r="N31" i="1"/>
  <c r="N27" i="1"/>
  <c r="W19" i="1"/>
  <c r="W23" i="1"/>
  <c r="W27" i="1"/>
  <c r="AE22" i="1" l="1"/>
  <c r="AE26" i="1"/>
  <c r="AE31" i="1"/>
  <c r="X31" i="1"/>
  <c r="Y31" i="1" s="1"/>
  <c r="X27" i="1"/>
  <c r="Y27" i="1" s="1"/>
  <c r="AE20" i="1"/>
  <c r="X30" i="1"/>
  <c r="Y30" i="1" s="1"/>
  <c r="U30" i="1" s="1"/>
  <c r="S30" i="1" s="1"/>
  <c r="V30" i="1" s="1"/>
  <c r="P30" i="1" s="1"/>
  <c r="Q30" i="1" s="1"/>
  <c r="AE24" i="1"/>
  <c r="X19" i="1"/>
  <c r="Y19" i="1" s="1"/>
  <c r="X32" i="1"/>
  <c r="Y32" i="1" s="1"/>
  <c r="AE28" i="1"/>
  <c r="X28" i="1"/>
  <c r="Y28" i="1" s="1"/>
  <c r="U28" i="1" s="1"/>
  <c r="S28" i="1" s="1"/>
  <c r="V28" i="1" s="1"/>
  <c r="P28" i="1" s="1"/>
  <c r="Q28" i="1" s="1"/>
  <c r="X29" i="1"/>
  <c r="Y29" i="1" s="1"/>
  <c r="AE27" i="1"/>
  <c r="X25" i="1"/>
  <c r="Y25" i="1" s="1"/>
  <c r="X21" i="1"/>
  <c r="Y21" i="1" s="1"/>
  <c r="X17" i="1"/>
  <c r="Y17" i="1" s="1"/>
  <c r="X23" i="1"/>
  <c r="Y23" i="1" s="1"/>
  <c r="X24" i="1"/>
  <c r="Y24" i="1" s="1"/>
  <c r="U24" i="1" s="1"/>
  <c r="S24" i="1" s="1"/>
  <c r="V24" i="1" s="1"/>
  <c r="P24" i="1" s="1"/>
  <c r="Q24" i="1" s="1"/>
  <c r="AE30" i="1"/>
  <c r="AE23" i="1"/>
  <c r="U23" i="1"/>
  <c r="S23" i="1" s="1"/>
  <c r="V23" i="1" s="1"/>
  <c r="P23" i="1" s="1"/>
  <c r="Q23" i="1" s="1"/>
  <c r="X26" i="1"/>
  <c r="Y26" i="1" s="1"/>
  <c r="U26" i="1" s="1"/>
  <c r="S26" i="1" s="1"/>
  <c r="V26" i="1" s="1"/>
  <c r="P26" i="1" s="1"/>
  <c r="Q26" i="1" s="1"/>
  <c r="X20" i="1"/>
  <c r="Y20" i="1" s="1"/>
  <c r="U20" i="1" s="1"/>
  <c r="S20" i="1" s="1"/>
  <c r="V20" i="1" s="1"/>
  <c r="P20" i="1" s="1"/>
  <c r="Q20" i="1" s="1"/>
  <c r="X22" i="1"/>
  <c r="Y22" i="1" s="1"/>
  <c r="AE19" i="1"/>
  <c r="U19" i="1"/>
  <c r="S19" i="1" s="1"/>
  <c r="V19" i="1" s="1"/>
  <c r="P19" i="1" s="1"/>
  <c r="Q19" i="1" s="1"/>
  <c r="X18" i="1"/>
  <c r="Y18" i="1" s="1"/>
  <c r="U18" i="1" s="1"/>
  <c r="S18" i="1" s="1"/>
  <c r="V18" i="1" s="1"/>
  <c r="P18" i="1" s="1"/>
  <c r="Q18" i="1" s="1"/>
  <c r="AE32" i="1"/>
  <c r="U32" i="1"/>
  <c r="S32" i="1" s="1"/>
  <c r="V32" i="1" s="1"/>
  <c r="P32" i="1" s="1"/>
  <c r="Q32" i="1" s="1"/>
  <c r="AE18" i="1"/>
  <c r="AG27" i="1" l="1"/>
  <c r="Z27" i="1"/>
  <c r="AD27" i="1" s="1"/>
  <c r="AF27" i="1"/>
  <c r="Z30" i="1"/>
  <c r="AD30" i="1" s="1"/>
  <c r="AG30" i="1"/>
  <c r="AF30" i="1"/>
  <c r="Z25" i="1"/>
  <c r="AD25" i="1" s="1"/>
  <c r="AG25" i="1"/>
  <c r="AH25" i="1" s="1"/>
  <c r="AF25" i="1"/>
  <c r="U25" i="1"/>
  <c r="S25" i="1" s="1"/>
  <c r="V25" i="1" s="1"/>
  <c r="P25" i="1" s="1"/>
  <c r="Q25" i="1" s="1"/>
  <c r="AG24" i="1"/>
  <c r="Z24" i="1"/>
  <c r="AD24" i="1" s="1"/>
  <c r="AF24" i="1"/>
  <c r="AG18" i="1"/>
  <c r="Z18" i="1"/>
  <c r="AD18" i="1" s="1"/>
  <c r="AF18" i="1"/>
  <c r="AG23" i="1"/>
  <c r="Z23" i="1"/>
  <c r="AD23" i="1" s="1"/>
  <c r="AF23" i="1"/>
  <c r="U27" i="1"/>
  <c r="S27" i="1" s="1"/>
  <c r="V27" i="1" s="1"/>
  <c r="P27" i="1" s="1"/>
  <c r="Q27" i="1" s="1"/>
  <c r="AG19" i="1"/>
  <c r="Z19" i="1"/>
  <c r="AD19" i="1" s="1"/>
  <c r="AF19" i="1"/>
  <c r="Z22" i="1"/>
  <c r="AD22" i="1" s="1"/>
  <c r="AG22" i="1"/>
  <c r="AF22" i="1"/>
  <c r="Z21" i="1"/>
  <c r="AD21" i="1" s="1"/>
  <c r="AG21" i="1"/>
  <c r="AF21" i="1"/>
  <c r="U21" i="1"/>
  <c r="S21" i="1" s="1"/>
  <c r="V21" i="1" s="1"/>
  <c r="P21" i="1" s="1"/>
  <c r="Q21" i="1" s="1"/>
  <c r="Z31" i="1"/>
  <c r="AD31" i="1" s="1"/>
  <c r="AG31" i="1"/>
  <c r="AH31" i="1" s="1"/>
  <c r="AF31" i="1"/>
  <c r="AG28" i="1"/>
  <c r="Z28" i="1"/>
  <c r="AD28" i="1" s="1"/>
  <c r="AF28" i="1"/>
  <c r="U31" i="1"/>
  <c r="S31" i="1" s="1"/>
  <c r="V31" i="1" s="1"/>
  <c r="P31" i="1" s="1"/>
  <c r="Q31" i="1" s="1"/>
  <c r="AG20" i="1"/>
  <c r="Z20" i="1"/>
  <c r="AD20" i="1" s="1"/>
  <c r="AF20" i="1"/>
  <c r="Z26" i="1"/>
  <c r="AD26" i="1" s="1"/>
  <c r="AG26" i="1"/>
  <c r="AF26" i="1"/>
  <c r="AG32" i="1"/>
  <c r="Z32" i="1"/>
  <c r="AD32" i="1" s="1"/>
  <c r="AF32" i="1"/>
  <c r="Z17" i="1"/>
  <c r="AD17" i="1" s="1"/>
  <c r="AF17" i="1"/>
  <c r="AG17" i="1"/>
  <c r="U17" i="1"/>
  <c r="S17" i="1" s="1"/>
  <c r="V17" i="1" s="1"/>
  <c r="P17" i="1" s="1"/>
  <c r="Q17" i="1" s="1"/>
  <c r="Z29" i="1"/>
  <c r="AD29" i="1" s="1"/>
  <c r="AG29" i="1"/>
  <c r="AF29" i="1"/>
  <c r="U29" i="1"/>
  <c r="S29" i="1" s="1"/>
  <c r="V29" i="1" s="1"/>
  <c r="P29" i="1" s="1"/>
  <c r="Q29" i="1" s="1"/>
  <c r="U22" i="1"/>
  <c r="S22" i="1" s="1"/>
  <c r="V22" i="1" s="1"/>
  <c r="P22" i="1" s="1"/>
  <c r="Q22" i="1" s="1"/>
  <c r="AH21" i="1" l="1"/>
  <c r="AH24" i="1"/>
  <c r="AH29" i="1"/>
  <c r="AH18" i="1"/>
  <c r="AH20" i="1"/>
  <c r="AH19" i="1"/>
  <c r="AH30" i="1"/>
  <c r="AH32" i="1"/>
  <c r="AH26" i="1"/>
  <c r="AH28" i="1"/>
  <c r="AH17" i="1"/>
  <c r="AH22" i="1"/>
  <c r="AH23" i="1"/>
  <c r="AH27" i="1"/>
</calcChain>
</file>

<file path=xl/sharedStrings.xml><?xml version="1.0" encoding="utf-8"?>
<sst xmlns="http://schemas.openxmlformats.org/spreadsheetml/2006/main" count="888" uniqueCount="400">
  <si>
    <t>File opened</t>
  </si>
  <si>
    <t>2023-07-13 08:17:43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</si>
  <si>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</si>
  <si>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</si>
  <si>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</si>
  <si>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</si>
  <si>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</si>
  <si>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</si>
  <si>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</si>
  <si>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</si>
  <si>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</si>
  <si>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</si>
  <si>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</si>
  <si>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"2.49949", "flowazero": "0.34209", "flowbzero": "0.37421", "chamberpressurezero": "2.58342",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</si>
  <si>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</si>
  <si>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</si>
  <si>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</si>
  <si>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</si>
  <si>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</si>
  <si>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</si>
  <si>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</si>
  <si>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</si>
  <si>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</si>
  <si>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</si>
  <si>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</si>
  <si>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</si>
  <si>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</si>
  <si>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08:17:43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</si>
  <si>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</si>
  <si>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</si>
  <si>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</si>
  <si>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</si>
  <si>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</si>
  <si>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</si>
  <si>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</si>
  <si>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</si>
  <si>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</si>
  <si>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</si>
  <si>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</si>
  <si>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</si>
  <si>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</si>
  <si>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</si>
  <si>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</si>
  <si>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</si>
  <si>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</si>
  <si>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</si>
  <si>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</si>
  <si>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</si>
  <si>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</si>
  <si>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</si>
  <si>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</si>
  <si>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</si>
  <si>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</si>
  <si>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</si>
  <si>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</si>
  <si>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</si>
  <si>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</si>
  <si>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</si>
  <si>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</si>
  <si>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</si>
  <si>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</si>
  <si>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</si>
  <si>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</si>
  <si>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</si>
  <si>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</si>
  <si>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</si>
  <si>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</si>
  <si>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</si>
  <si>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</si>
  <si>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</si>
  <si>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</si>
  <si>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</si>
  <si>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</si>
  <si>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</si>
  <si>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</si>
  <si>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</si>
  <si>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</si>
  <si>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</si>
  <si>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</si>
  <si>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</si>
  <si>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</si>
  <si>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0.175872 184.135 330.888 578.79 856.573 1078.34 1288.96 1480.76</t>
  </si>
  <si>
    <t>Fs_true</t>
  </si>
  <si>
    <t>-2.82505 230.9 381.67 588.096 806.424 1002.04 1201.12 1400.78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</si>
  <si>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</si>
  <si>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</si>
  <si>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</si>
  <si>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</si>
  <si>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</si>
  <si>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</si>
  <si>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</si>
  <si>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</si>
  <si>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</si>
  <si>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</si>
  <si>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</si>
  <si>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</si>
  <si>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</si>
  <si>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</si>
  <si>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</si>
  <si>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</si>
  <si>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</si>
  <si>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</si>
  <si>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</si>
  <si>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</si>
  <si>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</si>
  <si>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</si>
  <si>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</si>
  <si>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</si>
  <si>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</si>
  <si>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</si>
  <si>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</si>
  <si>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</si>
  <si>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</si>
  <si>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</si>
  <si>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</si>
  <si>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</si>
  <si>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</si>
  <si>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</si>
  <si>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</si>
  <si>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</si>
  <si>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</si>
  <si>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</si>
  <si>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</si>
  <si>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</si>
  <si>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</si>
  <si>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</si>
  <si>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</si>
  <si>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</si>
  <si>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</si>
  <si>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</si>
  <si>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</si>
  <si>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</si>
  <si>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</si>
  <si>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</si>
  <si>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</si>
  <si>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</si>
  <si>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</si>
  <si>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</si>
  <si>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</si>
  <si>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</si>
  <si>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</si>
  <si>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</si>
  <si>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</si>
  <si>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</si>
  <si>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</si>
  <si>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</si>
  <si>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</si>
  <si>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</si>
  <si>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</si>
  <si>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</si>
  <si>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</si>
  <si>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</si>
  <si>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</si>
  <si>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</si>
  <si>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</si>
  <si>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</si>
  <si>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</si>
  <si>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</si>
  <si>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</si>
  <si>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</si>
  <si>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</si>
  <si>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</si>
  <si>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</si>
  <si>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</si>
  <si>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</si>
  <si>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</si>
  <si>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</si>
  <si>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</si>
  <si>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</si>
  <si>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</si>
  <si>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</si>
  <si>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</si>
  <si>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</si>
  <si>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</si>
  <si>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</si>
  <si>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</si>
  <si>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</si>
  <si>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</si>
  <si>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</si>
  <si>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</si>
  <si>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</si>
  <si>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</si>
  <si>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</si>
  <si>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</si>
  <si>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</si>
  <si>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</si>
  <si>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</si>
  <si>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</si>
  <si>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</si>
  <si>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</si>
  <si>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</si>
  <si>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</si>
  <si>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</si>
  <si>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</si>
  <si>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</si>
  <si>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</si>
  <si>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</si>
  <si>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</si>
  <si>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</si>
  <si>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</si>
  <si>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</si>
  <si>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</si>
  <si>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</si>
  <si>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</si>
  <si>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</si>
  <si>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</si>
  <si>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</si>
  <si>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</si>
  <si>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</si>
  <si>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</si>
  <si>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</si>
  <si>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</si>
  <si>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</si>
  <si>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</si>
  <si>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</si>
  <si>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</si>
  <si>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</si>
  <si>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</si>
  <si>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</si>
  <si>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</si>
  <si>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</si>
  <si>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</si>
  <si>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</si>
  <si>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</si>
  <si>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</si>
  <si>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</si>
  <si>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</si>
  <si>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</si>
  <si>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</si>
  <si>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</si>
  <si>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</si>
  <si>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</si>
  <si>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</si>
  <si>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</si>
  <si>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</si>
  <si>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</si>
  <si>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</si>
  <si>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</si>
  <si>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</si>
  <si>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</si>
  <si>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</si>
  <si>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</si>
  <si>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</si>
  <si>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</si>
  <si>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</si>
  <si>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</si>
  <si>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</si>
  <si>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</si>
  <si>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</si>
  <si>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</si>
  <si>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</si>
  <si>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</si>
  <si>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</si>
  <si>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</si>
  <si>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</si>
  <si>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</si>
  <si>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</si>
  <si>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</si>
  <si>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</si>
  <si>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</si>
  <si>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</si>
  <si>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</si>
  <si>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</si>
  <si>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</si>
  <si>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</si>
  <si>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</si>
  <si>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</si>
  <si>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</si>
  <si>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</si>
  <si>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</si>
  <si>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</si>
  <si>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</si>
  <si>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</si>
  <si>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</si>
  <si>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</si>
  <si>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</si>
  <si>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</si>
  <si>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</si>
  <si>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</si>
  <si>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</si>
  <si>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</si>
  <si>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</si>
  <si>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</si>
  <si>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</si>
  <si>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</si>
  <si>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</si>
  <si>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</si>
  <si>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</si>
  <si>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</si>
  <si>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</si>
  <si>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</si>
  <si>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</si>
  <si>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</si>
  <si>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</si>
  <si>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</si>
  <si>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</si>
  <si>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</si>
  <si>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</si>
  <si>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</si>
  <si>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</si>
  <si>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</si>
  <si>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</si>
  <si>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</si>
  <si>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</si>
  <si>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</si>
  <si>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</si>
  <si>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</si>
  <si>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</si>
  <si>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</si>
  <si>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</si>
  <si>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</si>
  <si>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</si>
  <si>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</si>
  <si>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</si>
  <si>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</si>
  <si>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</si>
  <si>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</si>
  <si>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</si>
  <si>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</si>
  <si>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</si>
  <si>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</si>
  <si>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</si>
  <si>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</si>
  <si>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</si>
  <si>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</si>
  <si>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</si>
  <si>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</si>
  <si>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</si>
  <si>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</si>
  <si>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</si>
  <si>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</si>
  <si>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</si>
  <si>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</si>
  <si>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</si>
  <si>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</si>
  <si>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</si>
  <si>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</si>
  <si>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</si>
  <si>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</si>
  <si>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</si>
  <si>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</si>
  <si>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</si>
  <si>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20230713 08:49:07</t>
  </si>
  <si>
    <t>08:49:07</t>
  </si>
  <si>
    <t>Excised</t>
  </si>
  <si>
    <t>0: Broadleaf</t>
  </si>
  <si>
    <t>08:49:25</t>
  </si>
  <si>
    <t>3/3</t>
  </si>
  <si>
    <t>11111111</t>
  </si>
  <si>
    <t>oooooooo</t>
  </si>
  <si>
    <t>on</t>
  </si>
  <si>
    <t>20230713 09:12:12</t>
  </si>
  <si>
    <t>09:12:12</t>
  </si>
  <si>
    <t>09:12:28</t>
  </si>
  <si>
    <t>2/3</t>
  </si>
  <si>
    <t>20230713 09:48:13</t>
  </si>
  <si>
    <t>09:48:13</t>
  </si>
  <si>
    <t>09:48:32</t>
  </si>
  <si>
    <t>20230713 10:10:50</t>
  </si>
  <si>
    <t>10:10:50</t>
  </si>
  <si>
    <t>10:11:12</t>
  </si>
  <si>
    <t>20230713 10:48:13</t>
  </si>
  <si>
    <t>10:48:13</t>
  </si>
  <si>
    <t>10:48:34</t>
  </si>
  <si>
    <t>20230713 11:10:40</t>
  </si>
  <si>
    <t>11:10:40</t>
  </si>
  <si>
    <t>11:10:56</t>
  </si>
  <si>
    <t>20230713 11:48:11</t>
  </si>
  <si>
    <t>11:48:11</t>
  </si>
  <si>
    <t>11:48:37</t>
  </si>
  <si>
    <t>20230713 12:11:13</t>
  </si>
  <si>
    <t>12:11:13</t>
  </si>
  <si>
    <t>12:11:41</t>
  </si>
  <si>
    <t>20230713 12:48:44</t>
  </si>
  <si>
    <t>12:48:44</t>
  </si>
  <si>
    <t>12:49:04</t>
  </si>
  <si>
    <t>20230713 13:11:47</t>
  </si>
  <si>
    <t>13:11:47</t>
  </si>
  <si>
    <t>13:12:06</t>
  </si>
  <si>
    <t>20230713 13:48:41</t>
  </si>
  <si>
    <t>13:48:41</t>
  </si>
  <si>
    <t>13:48:59</t>
  </si>
  <si>
    <t>20230713 14:15:54</t>
  </si>
  <si>
    <t>14:15:54</t>
  </si>
  <si>
    <t>14:16:11</t>
  </si>
  <si>
    <t>20230713 14:48:34</t>
  </si>
  <si>
    <t>14:48:34</t>
  </si>
  <si>
    <t>14:48:51</t>
  </si>
  <si>
    <t>20230713 15:10:39</t>
  </si>
  <si>
    <t>15:10:39</t>
  </si>
  <si>
    <t>15:10:55</t>
  </si>
  <si>
    <t>20230713 15:49:07</t>
  </si>
  <si>
    <t>15:49:07</t>
  </si>
  <si>
    <t>15:49:24</t>
  </si>
  <si>
    <t>20230713 16:10:46</t>
  </si>
  <si>
    <t>16:10:46</t>
  </si>
  <si>
    <t>16:11:02</t>
  </si>
  <si>
    <t>Intact</t>
  </si>
  <si>
    <t>Measure.height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</si>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</sst>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K32"/>
  <sheetViews>
    <sheetView tabSelected="1" topLeftCell="A5" workbookViewId="0">
      <selection activeCell="F24" sqref="F24"/>
    </sheetView>
  </sheetViews>
  <sheetFormatPr baseColWidth="10" defaultColWidth="8.83203125" defaultRowHeight="15" x14ac:dyDescent="0.2"/>
  <cols>
    <col min="11" max="11" width="13.6640625" bestFit="1" customWidth="1"/>
    <col min="12" max="19" width="9" bestFit="1" customWidth="1"/>
  </cols>
  <sheetData>
    <row r="2" spans="1:219" x14ac:dyDescent="0.2">
      <c r="A2" t="s">
        <v>29</v>
      </c>
      <c r="B2" t="s">
        <v>30</v>
      </c>
      <c r="C2" t="s">
        <v>32</v>
      </c>
    </row>
    <row r="3" spans="1:219" x14ac:dyDescent="0.2">
      <c r="B3" t="s">
        <v>31</v>
      </c>
      <c r="C3">
        <v>21</v>
      </c>
    </row>
    <row r="4" spans="1:21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K4" t="s">
        <v>43</v>
      </c>
      <c r="L4" t="s">
        <v>44</v>
      </c>
    </row>
    <row r="5" spans="1:21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K5">
        <v>6</v>
      </c>
      <c r="L5">
        <v>96.9</v>
      </c>
    </row>
    <row r="6" spans="1:21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9" x14ac:dyDescent="0.2">
      <c r="B7">
        <v>0</v>
      </c>
      <c r="C7">
        <v>1</v>
      </c>
      <c r="D7">
        <v>0</v>
      </c>
      <c r="E7">
        <v>0</v>
      </c>
    </row>
    <row r="8" spans="1:21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</row>
    <row r="9" spans="1:21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K9">
        <v>0.87</v>
      </c>
      <c r="L9">
        <v>0.19109999999999999</v>
      </c>
      <c r="M9">
        <v>0.1512</v>
      </c>
      <c r="N9">
        <v>0.161</v>
      </c>
      <c r="O9">
        <v>0.22620000000000001</v>
      </c>
      <c r="P9">
        <v>0.1575</v>
      </c>
      <c r="Q9">
        <v>0.15959999999999999</v>
      </c>
      <c r="R9">
        <v>0.2175</v>
      </c>
    </row>
    <row r="10" spans="1:21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1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1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</row>
    <row r="15" spans="1:219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110</v>
      </c>
      <c r="I15" t="s">
        <v>109</v>
      </c>
      <c r="J15" t="s">
        <v>398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  <c r="W15" t="s">
        <v>123</v>
      </c>
      <c r="X15" t="s">
        <v>124</v>
      </c>
      <c r="Y15" t="s">
        <v>125</v>
      </c>
      <c r="Z15" t="s">
        <v>126</v>
      </c>
      <c r="AA15" t="s">
        <v>127</v>
      </c>
      <c r="AB15" t="s">
        <v>128</v>
      </c>
      <c r="AC15" t="s">
        <v>129</v>
      </c>
      <c r="AD15" t="s">
        <v>130</v>
      </c>
      <c r="AE15" t="s">
        <v>131</v>
      </c>
      <c r="AF15" t="s">
        <v>132</v>
      </c>
      <c r="AG15" t="s">
        <v>133</v>
      </c>
      <c r="AH15" t="s">
        <v>134</v>
      </c>
      <c r="AI15" t="s">
        <v>88</v>
      </c>
      <c r="AJ15" t="s">
        <v>135</v>
      </c>
      <c r="AK15" t="s">
        <v>136</v>
      </c>
      <c r="AL15" t="s">
        <v>137</v>
      </c>
      <c r="AM15" t="s">
        <v>138</v>
      </c>
      <c r="AN15" t="s">
        <v>139</v>
      </c>
      <c r="AO15" t="s">
        <v>140</v>
      </c>
      <c r="AP15" t="s">
        <v>141</v>
      </c>
      <c r="AQ15" t="s">
        <v>142</v>
      </c>
      <c r="AR15" t="s">
        <v>143</v>
      </c>
      <c r="AS15" t="s">
        <v>144</v>
      </c>
      <c r="AT15" t="s">
        <v>145</v>
      </c>
      <c r="AU15" t="s">
        <v>146</v>
      </c>
      <c r="AV15" t="s">
        <v>111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174</v>
      </c>
      <c r="BY15" t="s">
        <v>175</v>
      </c>
      <c r="BZ15" t="s">
        <v>176</v>
      </c>
      <c r="CA15" t="s">
        <v>177</v>
      </c>
      <c r="CB15" t="s">
        <v>178</v>
      </c>
      <c r="CC15" t="s">
        <v>179</v>
      </c>
      <c r="CD15" t="s">
        <v>180</v>
      </c>
      <c r="CE15" t="s">
        <v>181</v>
      </c>
      <c r="CF15" t="s">
        <v>182</v>
      </c>
      <c r="CG15" t="s">
        <v>183</v>
      </c>
      <c r="CH15" t="s">
        <v>184</v>
      </c>
      <c r="CI15" t="s">
        <v>185</v>
      </c>
      <c r="CJ15" t="s">
        <v>186</v>
      </c>
      <c r="CK15" t="s">
        <v>187</v>
      </c>
      <c r="CL15" t="s">
        <v>188</v>
      </c>
      <c r="CM15" t="s">
        <v>189</v>
      </c>
      <c r="CN15" t="s">
        <v>190</v>
      </c>
      <c r="CO15" t="s">
        <v>191</v>
      </c>
      <c r="CP15" t="s">
        <v>103</v>
      </c>
      <c r="CQ15" t="s">
        <v>106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227</v>
      </c>
      <c r="EB15" t="s">
        <v>228</v>
      </c>
      <c r="EC15" t="s">
        <v>229</v>
      </c>
      <c r="ED15" t="s">
        <v>230</v>
      </c>
      <c r="EE15" t="s">
        <v>231</v>
      </c>
      <c r="EF15" t="s">
        <v>232</v>
      </c>
      <c r="EG15" t="s">
        <v>233</v>
      </c>
      <c r="EH15" t="s">
        <v>234</v>
      </c>
      <c r="EI15" t="s">
        <v>235</v>
      </c>
      <c r="EJ15" t="s">
        <v>236</v>
      </c>
      <c r="EK15" t="s">
        <v>237</v>
      </c>
      <c r="EL15" t="s">
        <v>238</v>
      </c>
      <c r="EM15" t="s">
        <v>239</v>
      </c>
      <c r="EN15" t="s">
        <v>240</v>
      </c>
      <c r="EO15" t="s">
        <v>241</v>
      </c>
      <c r="EP15" t="s">
        <v>242</v>
      </c>
      <c r="EQ15" t="s">
        <v>243</v>
      </c>
      <c r="ER15" t="s">
        <v>244</v>
      </c>
      <c r="ES15" t="s">
        <v>245</v>
      </c>
      <c r="ET15" t="s">
        <v>246</v>
      </c>
      <c r="EU15" t="s">
        <v>247</v>
      </c>
      <c r="EV15" t="s">
        <v>248</v>
      </c>
      <c r="EW15" t="s">
        <v>249</v>
      </c>
      <c r="EX15" t="s">
        <v>250</v>
      </c>
      <c r="EY15" t="s">
        <v>251</v>
      </c>
      <c r="EZ15" t="s">
        <v>252</v>
      </c>
      <c r="FA15" t="s">
        <v>253</v>
      </c>
      <c r="FB15" t="s">
        <v>254</v>
      </c>
      <c r="FC15" t="s">
        <v>255</v>
      </c>
      <c r="FD15" t="s">
        <v>256</v>
      </c>
      <c r="FE15" t="s">
        <v>257</v>
      </c>
      <c r="FF15" t="s">
        <v>258</v>
      </c>
      <c r="FG15" t="s">
        <v>259</v>
      </c>
      <c r="FH15" t="s">
        <v>260</v>
      </c>
      <c r="FI15" t="s">
        <v>261</v>
      </c>
      <c r="FJ15" t="s">
        <v>262</v>
      </c>
      <c r="FK15" t="s">
        <v>263</v>
      </c>
      <c r="FL15" t="s">
        <v>264</v>
      </c>
      <c r="FM15" t="s">
        <v>265</v>
      </c>
      <c r="FN15" t="s">
        <v>266</v>
      </c>
      <c r="FO15" t="s">
        <v>267</v>
      </c>
      <c r="FP15" t="s">
        <v>268</v>
      </c>
      <c r="FQ15" t="s">
        <v>269</v>
      </c>
      <c r="FR15" t="s">
        <v>270</v>
      </c>
      <c r="FS15" t="s">
        <v>271</v>
      </c>
      <c r="FT15" t="s">
        <v>272</v>
      </c>
      <c r="FU15" t="s">
        <v>273</v>
      </c>
      <c r="FV15" t="s">
        <v>274</v>
      </c>
      <c r="FW15" t="s">
        <v>275</v>
      </c>
      <c r="FX15" t="s">
        <v>276</v>
      </c>
      <c r="FY15" t="s">
        <v>277</v>
      </c>
      <c r="FZ15" t="s">
        <v>278</v>
      </c>
      <c r="GA15" t="s">
        <v>279</v>
      </c>
      <c r="GB15" t="s">
        <v>280</v>
      </c>
      <c r="GC15" t="s">
        <v>281</v>
      </c>
      <c r="GD15" t="s">
        <v>282</v>
      </c>
      <c r="GE15" t="s">
        <v>283</v>
      </c>
      <c r="GF15" t="s">
        <v>284</v>
      </c>
      <c r="GG15" t="s">
        <v>285</v>
      </c>
      <c r="GH15" t="s">
        <v>286</v>
      </c>
      <c r="GI15" t="s">
        <v>287</v>
      </c>
      <c r="GJ15" t="s">
        <v>288</v>
      </c>
      <c r="GK15" t="s">
        <v>289</v>
      </c>
      <c r="GL15" t="s">
        <v>290</v>
      </c>
      <c r="GM15" t="s">
        <v>291</v>
      </c>
      <c r="GN15" t="s">
        <v>292</v>
      </c>
      <c r="GO15" t="s">
        <v>293</v>
      </c>
      <c r="GP15" t="s">
        <v>294</v>
      </c>
      <c r="GQ15" t="s">
        <v>295</v>
      </c>
      <c r="GR15" t="s">
        <v>296</v>
      </c>
      <c r="GS15" t="s">
        <v>297</v>
      </c>
      <c r="GT15" t="s">
        <v>298</v>
      </c>
      <c r="GU15" t="s">
        <v>299</v>
      </c>
      <c r="GV15" t="s">
        <v>300</v>
      </c>
      <c r="GW15" t="s">
        <v>301</v>
      </c>
      <c r="GX15" t="s">
        <v>302</v>
      </c>
      <c r="GY15" t="s">
        <v>303</v>
      </c>
      <c r="GZ15" t="s">
        <v>304</v>
      </c>
      <c r="HA15" t="s">
        <v>305</v>
      </c>
      <c r="HB15" t="s">
        <v>306</v>
      </c>
      <c r="HC15" t="s">
        <v>307</v>
      </c>
      <c r="HD15" t="s">
        <v>308</v>
      </c>
      <c r="HE15" t="s">
        <v>309</v>
      </c>
      <c r="HF15" t="s">
        <v>310</v>
      </c>
      <c r="HG15" t="s">
        <v>311</v>
      </c>
      <c r="HH15" t="s">
        <v>312</v>
      </c>
      <c r="HI15" t="s">
        <v>313</v>
      </c>
      <c r="HJ15" t="s">
        <v>314</v>
      </c>
      <c r="HK15" t="s">
        <v>315</v>
      </c>
    </row>
    <row r="16" spans="1:219" x14ac:dyDescent="0.2">
      <c r="B16" t="s">
        <v>316</v>
      </c>
      <c r="C16" t="s">
        <v>316</v>
      </c>
      <c r="F16" t="s">
        <v>316</v>
      </c>
      <c r="G16" t="s">
        <v>317</v>
      </c>
      <c r="I16" t="s">
        <v>318</v>
      </c>
      <c r="J16" t="s">
        <v>399</v>
      </c>
      <c r="K16" t="s">
        <v>316</v>
      </c>
      <c r="L16" t="s">
        <v>319</v>
      </c>
      <c r="M16" t="s">
        <v>320</v>
      </c>
      <c r="N16" t="s">
        <v>321</v>
      </c>
      <c r="O16" t="s">
        <v>322</v>
      </c>
      <c r="P16" t="s">
        <v>322</v>
      </c>
      <c r="Q16" t="s">
        <v>154</v>
      </c>
      <c r="R16" t="s">
        <v>154</v>
      </c>
      <c r="S16" t="s">
        <v>319</v>
      </c>
      <c r="T16" t="s">
        <v>319</v>
      </c>
      <c r="U16" t="s">
        <v>319</v>
      </c>
      <c r="V16" t="s">
        <v>319</v>
      </c>
      <c r="W16" t="s">
        <v>323</v>
      </c>
      <c r="X16" t="s">
        <v>324</v>
      </c>
      <c r="Y16" t="s">
        <v>324</v>
      </c>
      <c r="Z16" t="s">
        <v>325</v>
      </c>
      <c r="AA16" t="s">
        <v>326</v>
      </c>
      <c r="AB16" t="s">
        <v>325</v>
      </c>
      <c r="AC16" t="s">
        <v>325</v>
      </c>
      <c r="AD16" t="s">
        <v>325</v>
      </c>
      <c r="AE16" t="s">
        <v>323</v>
      </c>
      <c r="AF16" t="s">
        <v>323</v>
      </c>
      <c r="AG16" t="s">
        <v>323</v>
      </c>
      <c r="AH16" t="s">
        <v>323</v>
      </c>
      <c r="AI16" t="s">
        <v>327</v>
      </c>
      <c r="AJ16" t="s">
        <v>326</v>
      </c>
      <c r="AL16" t="s">
        <v>326</v>
      </c>
      <c r="AM16" t="s">
        <v>327</v>
      </c>
      <c r="AN16" t="s">
        <v>321</v>
      </c>
      <c r="AO16" t="s">
        <v>321</v>
      </c>
      <c r="AQ16" t="s">
        <v>328</v>
      </c>
      <c r="AR16" t="s">
        <v>329</v>
      </c>
      <c r="AU16" t="s">
        <v>319</v>
      </c>
      <c r="AV16" t="s">
        <v>316</v>
      </c>
      <c r="AW16" t="s">
        <v>322</v>
      </c>
      <c r="AX16" t="s">
        <v>322</v>
      </c>
      <c r="AY16" t="s">
        <v>330</v>
      </c>
      <c r="AZ16" t="s">
        <v>330</v>
      </c>
      <c r="BA16" t="s">
        <v>322</v>
      </c>
      <c r="BB16" t="s">
        <v>330</v>
      </c>
      <c r="BC16" t="s">
        <v>327</v>
      </c>
      <c r="BD16" t="s">
        <v>325</v>
      </c>
      <c r="BE16" t="s">
        <v>325</v>
      </c>
      <c r="BF16" t="s">
        <v>324</v>
      </c>
      <c r="BG16" t="s">
        <v>324</v>
      </c>
      <c r="BH16" t="s">
        <v>324</v>
      </c>
      <c r="BI16" t="s">
        <v>324</v>
      </c>
      <c r="BJ16" t="s">
        <v>324</v>
      </c>
      <c r="BK16" t="s">
        <v>331</v>
      </c>
      <c r="BL16" t="s">
        <v>321</v>
      </c>
      <c r="BM16" t="s">
        <v>321</v>
      </c>
      <c r="BN16" t="s">
        <v>322</v>
      </c>
      <c r="BO16" t="s">
        <v>322</v>
      </c>
      <c r="BP16" t="s">
        <v>322</v>
      </c>
      <c r="BQ16" t="s">
        <v>330</v>
      </c>
      <c r="BR16" t="s">
        <v>322</v>
      </c>
      <c r="BS16" t="s">
        <v>330</v>
      </c>
      <c r="BT16" t="s">
        <v>325</v>
      </c>
      <c r="BU16" t="s">
        <v>325</v>
      </c>
      <c r="BV16" t="s">
        <v>324</v>
      </c>
      <c r="BW16" t="s">
        <v>324</v>
      </c>
      <c r="BX16" t="s">
        <v>321</v>
      </c>
      <c r="CC16" t="s">
        <v>321</v>
      </c>
      <c r="CF16" t="s">
        <v>324</v>
      </c>
      <c r="CG16" t="s">
        <v>324</v>
      </c>
      <c r="CH16" t="s">
        <v>324</v>
      </c>
      <c r="CI16" t="s">
        <v>324</v>
      </c>
      <c r="CJ16" t="s">
        <v>324</v>
      </c>
      <c r="CK16" t="s">
        <v>321</v>
      </c>
      <c r="CL16" t="s">
        <v>321</v>
      </c>
      <c r="CM16" t="s">
        <v>321</v>
      </c>
      <c r="CN16" t="s">
        <v>316</v>
      </c>
      <c r="CP16" t="s">
        <v>332</v>
      </c>
      <c r="CR16" t="s">
        <v>316</v>
      </c>
      <c r="CS16" t="s">
        <v>316</v>
      </c>
      <c r="CU16" t="s">
        <v>333</v>
      </c>
      <c r="CV16" t="s">
        <v>334</v>
      </c>
      <c r="CW16" t="s">
        <v>333</v>
      </c>
      <c r="CX16" t="s">
        <v>334</v>
      </c>
      <c r="CY16" t="s">
        <v>333</v>
      </c>
      <c r="CZ16" t="s">
        <v>334</v>
      </c>
      <c r="DA16" t="s">
        <v>326</v>
      </c>
      <c r="DB16" t="s">
        <v>326</v>
      </c>
      <c r="DC16" t="s">
        <v>321</v>
      </c>
      <c r="DD16" t="s">
        <v>335</v>
      </c>
      <c r="DE16" t="s">
        <v>321</v>
      </c>
      <c r="DG16" t="s">
        <v>319</v>
      </c>
      <c r="DH16" t="s">
        <v>336</v>
      </c>
      <c r="DI16" t="s">
        <v>319</v>
      </c>
      <c r="DK16" t="s">
        <v>319</v>
      </c>
      <c r="DL16" t="s">
        <v>336</v>
      </c>
      <c r="DM16" t="s">
        <v>319</v>
      </c>
      <c r="DR16" t="s">
        <v>337</v>
      </c>
      <c r="DS16" t="s">
        <v>337</v>
      </c>
      <c r="EF16" t="s">
        <v>337</v>
      </c>
      <c r="EG16" t="s">
        <v>337</v>
      </c>
      <c r="EH16" t="s">
        <v>338</v>
      </c>
      <c r="EI16" t="s">
        <v>338</v>
      </c>
      <c r="EJ16" t="s">
        <v>324</v>
      </c>
      <c r="EK16" t="s">
        <v>324</v>
      </c>
      <c r="EL16" t="s">
        <v>326</v>
      </c>
      <c r="EM16" t="s">
        <v>324</v>
      </c>
      <c r="EN16" t="s">
        <v>330</v>
      </c>
      <c r="EO16" t="s">
        <v>326</v>
      </c>
      <c r="EP16" t="s">
        <v>326</v>
      </c>
      <c r="ER16" t="s">
        <v>337</v>
      </c>
      <c r="ES16" t="s">
        <v>337</v>
      </c>
      <c r="ET16" t="s">
        <v>337</v>
      </c>
      <c r="EU16" t="s">
        <v>337</v>
      </c>
      <c r="EV16" t="s">
        <v>337</v>
      </c>
      <c r="EW16" t="s">
        <v>337</v>
      </c>
      <c r="EX16" t="s">
        <v>337</v>
      </c>
      <c r="EY16" t="s">
        <v>339</v>
      </c>
      <c r="EZ16" t="s">
        <v>339</v>
      </c>
      <c r="FA16" t="s">
        <v>339</v>
      </c>
      <c r="FB16" t="s">
        <v>340</v>
      </c>
      <c r="FC16" t="s">
        <v>337</v>
      </c>
      <c r="FD16" t="s">
        <v>337</v>
      </c>
      <c r="FE16" t="s">
        <v>337</v>
      </c>
      <c r="FF16" t="s">
        <v>337</v>
      </c>
      <c r="FG16" t="s">
        <v>337</v>
      </c>
      <c r="FH16" t="s">
        <v>337</v>
      </c>
      <c r="FI16" t="s">
        <v>337</v>
      </c>
      <c r="FJ16" t="s">
        <v>337</v>
      </c>
      <c r="FK16" t="s">
        <v>337</v>
      </c>
      <c r="FL16" t="s">
        <v>337</v>
      </c>
      <c r="FM16" t="s">
        <v>337</v>
      </c>
      <c r="FN16" t="s">
        <v>337</v>
      </c>
      <c r="FU16" t="s">
        <v>337</v>
      </c>
      <c r="FV16" t="s">
        <v>326</v>
      </c>
      <c r="FW16" t="s">
        <v>326</v>
      </c>
      <c r="FX16" t="s">
        <v>333</v>
      </c>
      <c r="FY16" t="s">
        <v>334</v>
      </c>
      <c r="FZ16" t="s">
        <v>334</v>
      </c>
      <c r="GD16" t="s">
        <v>334</v>
      </c>
      <c r="GH16" t="s">
        <v>322</v>
      </c>
      <c r="GI16" t="s">
        <v>322</v>
      </c>
      <c r="GJ16" t="s">
        <v>330</v>
      </c>
      <c r="GK16" t="s">
        <v>330</v>
      </c>
      <c r="GL16" t="s">
        <v>341</v>
      </c>
      <c r="GM16" t="s">
        <v>341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324</v>
      </c>
      <c r="GU16" t="s">
        <v>337</v>
      </c>
      <c r="GW16" t="s">
        <v>327</v>
      </c>
      <c r="GX16" t="s">
        <v>327</v>
      </c>
      <c r="GY16" t="s">
        <v>324</v>
      </c>
      <c r="GZ16" t="s">
        <v>324</v>
      </c>
      <c r="HA16" t="s">
        <v>324</v>
      </c>
      <c r="HB16" t="s">
        <v>324</v>
      </c>
      <c r="HC16" t="s">
        <v>324</v>
      </c>
      <c r="HD16" t="s">
        <v>326</v>
      </c>
      <c r="HE16" t="s">
        <v>326</v>
      </c>
      <c r="HF16" t="s">
        <v>326</v>
      </c>
      <c r="HG16" t="s">
        <v>324</v>
      </c>
      <c r="HH16" t="s">
        <v>322</v>
      </c>
      <c r="HI16" t="s">
        <v>330</v>
      </c>
      <c r="HJ16" t="s">
        <v>326</v>
      </c>
      <c r="HK16" t="s">
        <v>326</v>
      </c>
    </row>
    <row r="17" spans="1:219" x14ac:dyDescent="0.2">
      <c r="A17">
        <v>1</v>
      </c>
      <c r="B17">
        <v>1689256147.5</v>
      </c>
      <c r="C17">
        <v>0</v>
      </c>
      <c r="D17" t="s">
        <v>342</v>
      </c>
      <c r="E17" s="1" t="s">
        <v>343</v>
      </c>
      <c r="F17">
        <v>0</v>
      </c>
      <c r="G17">
        <v>19.2</v>
      </c>
      <c r="H17" t="s">
        <v>397</v>
      </c>
      <c r="I17">
        <v>100</v>
      </c>
      <c r="J17">
        <v>105</v>
      </c>
      <c r="K17" s="2">
        <v>1689256147.5</v>
      </c>
      <c r="L17" s="2">
        <f t="shared" ref="L17:L32" si="0">(M17)/1000</f>
        <v>7.0149360489306107E-4</v>
      </c>
      <c r="M17" s="2">
        <f t="shared" ref="M17:M32" si="1">1000*BC17*AK17*(AY17-AZ17)/(100*AR17*(1000-AK17*AY17))</f>
        <v>0.70149360489306112</v>
      </c>
      <c r="N17" s="2">
        <f t="shared" ref="N17:N32" si="2">BC17*AK17*(AX17-AW17*(1000-AK17*AZ17)/(1000-AK17*AY17))/(100*AR17)</f>
        <v>3.7883524392333197</v>
      </c>
      <c r="O17" s="2">
        <f t="shared" ref="O17:O32" si="3">AW17 - IF(AK17&gt;1, N17*AR17*100/(AM17*BK17), 0)</f>
        <v>397.58</v>
      </c>
      <c r="P17" s="2">
        <f t="shared" ref="P17:P32" si="4">((V17-L17/2)*O17-N17)/(V17+L17/2)</f>
        <v>268.02452305802672</v>
      </c>
      <c r="Q17" s="2">
        <f t="shared" ref="Q17:Q32" si="5">P17*(BD17+BE17)/1000</f>
        <v>27.27071725317359</v>
      </c>
      <c r="R17" s="2">
        <f t="shared" ref="R17:R32" si="6">(AW17 - IF(AK17&gt;1, N17*AR17*100/(AM17*BK17), 0))*(BD17+BE17)/1000</f>
        <v>40.452610984292001</v>
      </c>
      <c r="S17" s="2">
        <f t="shared" ref="S17:S32" si="7">2/((1/U17-1/T17)+SIGN(U17)*SQRT((1/U17-1/T17)*(1/U17-1/T17) + 4*AS17/((AS17+1)*(AS17+1))*(2*1/U17*1/T17-1/T17*1/T17)))</f>
        <v>4.9975903364836018E-2</v>
      </c>
      <c r="T17">
        <f t="shared" ref="T17:T32" si="8">IF(LEFT(AT17,1)&lt;&gt;"0",IF(LEFT(AT17,1)="1",3,AU17),$D$5+$E$5*(BK17*BD17/($L$5*1000))+$F$5*(BK17*BD17/($L$5*1000))*MAX(MIN(AR17,$K$5),$I$5)*MAX(MIN(AR17,$K$5),$I$5)+$G$5*MAX(MIN(AR17,$K$5),$I$5)*(BK17*BD17/($L$5*1000))+$H$5*(BK17*BD17/($L$5*1000))*(BK17*BD17/($L$5*1000)))</f>
        <v>3.8462116718779695</v>
      </c>
      <c r="U17">
        <f t="shared" ref="U17:U32" si="9">L17*(1000-(1000*0.61365*EXP(17.502*Y17/(240.97+Y17))/(BD17+BE17)+AY17)/2)/(1000*0.61365*EXP(17.502*Y17/(240.97+Y17))/(BD17+BE17)-AY17)</f>
        <v>4.9617935350296717E-2</v>
      </c>
      <c r="V17">
        <f t="shared" ref="V17:V32" si="10">1/((AS17+1)/(S17/1.6)+1/(T17/1.37)) + AS17/((AS17+1)/(S17/1.6) + AS17/(T17/1.37))</f>
        <v>3.1043157667438512E-2</v>
      </c>
      <c r="W17">
        <f t="shared" ref="W17:W32" si="11">(AN17*AQ17)</f>
        <v>82.126350843241937</v>
      </c>
      <c r="X17">
        <f t="shared" ref="X17:X32" si="12">(BF17+(W17+2*0.95*0.0000000567*(((BF17+$B$7)+273)^4-(BF17+273)^4)-44100*L17)/(1.84*29.3*T17+8*0.95*0.0000000567*(BF17+273)^3))</f>
        <v>24.271820087705741</v>
      </c>
      <c r="Y17">
        <f t="shared" ref="Y17:Y32" si="13">($C$7*BG17+$D$7*BH17+$E$7*X17)</f>
        <v>23.549199999999999</v>
      </c>
      <c r="Z17">
        <f t="shared" ref="Z17:Z32" si="14">0.61365*EXP(17.502*Y17/(240.97+Y17))</f>
        <v>2.9148257153484454</v>
      </c>
      <c r="AA17">
        <f t="shared" ref="AA17:AA32" si="15">(AB17/AC17*100)</f>
        <v>50.223703569382259</v>
      </c>
      <c r="AB17">
        <f t="shared" ref="AB17:AB32" si="16">AY17*(BD17+BE17)/1000</f>
        <v>1.5075969168855399</v>
      </c>
      <c r="AC17">
        <f t="shared" ref="AC17:AC32" si="17">0.61365*EXP(17.502*BF17/(240.97+BF17))</f>
        <v>3.0017637285606553</v>
      </c>
      <c r="AD17">
        <f t="shared" ref="AD17:AD32" si="18">(Z17-AY17*(BD17+BE17)/1000)</f>
        <v>1.4072287984629055</v>
      </c>
      <c r="AE17">
        <f t="shared" ref="AE17:AE32" si="19">(-L17*44100)</f>
        <v>-30.935867975783992</v>
      </c>
      <c r="AF17">
        <f t="shared" ref="AF17:AF32" si="20">2*29.3*T17*0.92*(BF17-Y17)</f>
        <v>101.29387674511867</v>
      </c>
      <c r="AG17">
        <f t="shared" ref="AG17:AG32" si="21">2*0.95*0.0000000567*(((BF17+$B$7)+273)^4-(Y17+273)^4)</f>
        <v>5.5033159897913473</v>
      </c>
      <c r="AH17">
        <f t="shared" ref="AH17:AH32" si="22">W17+AG17+AE17+AF17</f>
        <v>157.98767560236797</v>
      </c>
      <c r="AI17">
        <v>0</v>
      </c>
      <c r="AJ17">
        <v>0</v>
      </c>
      <c r="AK17">
        <f t="shared" ref="AK17:AK32" si="23">IF(AI17*$H$13&gt;=AM17,1,(AM17/(AM17-AI17*$H$13)))</f>
        <v>1</v>
      </c>
      <c r="AL17">
        <f t="shared" ref="AL17:AL32" si="24">(AK17-1)*100</f>
        <v>0</v>
      </c>
      <c r="AM17">
        <f t="shared" ref="AM17:AM32" si="25">MAX(0,($B$13+$C$13*BK17)/(1+$D$13*BK17)*BD17/(BF17+273)*$E$13)</f>
        <v>54222.677998265208</v>
      </c>
      <c r="AN17">
        <f t="shared" ref="AN17:AN32" si="26">$B$11*BL17+$C$11*BM17+$F$11*BX17*(1-CA17)</f>
        <v>500.065</v>
      </c>
      <c r="AO17">
        <f t="shared" ref="AO17:AO32" si="27">AN17*AP17</f>
        <v>421.25458800167974</v>
      </c>
      <c r="AP17">
        <f t="shared" ref="AP17:AP32" si="28">($B$11*$D$9+$C$11*$D$9+$F$11*((CK17+CC17)/MAX(CK17+CC17+CL17, 0.1)*$I$9+CL17/MAX(CK17+CC17+CL17, 0.1)*$K$9))/($B$11+$C$11+$F$11)</f>
        <v>0.84239966404703337</v>
      </c>
      <c r="AQ17">
        <f t="shared" ref="AQ17:AQ32" si="29">($B$11*$L$9+$C$11*$L$9+$F$11*((CK17+CC17)/MAX(CK17+CC17+CL17, 0.1)*$Q$9+CL17/MAX(CK17+CC17+CL17, 0.1)*$R$9))/($B$11+$C$11+$F$11)</f>
        <v>0.16423135161077448</v>
      </c>
      <c r="AR17">
        <v>3</v>
      </c>
      <c r="AS17">
        <v>0.5</v>
      </c>
      <c r="AT17" t="s">
        <v>345</v>
      </c>
      <c r="AU17">
        <v>2</v>
      </c>
      <c r="AV17">
        <v>1689256147.5</v>
      </c>
      <c r="AW17">
        <v>397.58</v>
      </c>
      <c r="AX17">
        <v>400.02</v>
      </c>
      <c r="AY17">
        <v>14.8171</v>
      </c>
      <c r="AZ17">
        <v>14.4025</v>
      </c>
      <c r="BA17">
        <v>395.88600000000002</v>
      </c>
      <c r="BB17">
        <v>14.7011</v>
      </c>
      <c r="BC17">
        <v>500.072</v>
      </c>
      <c r="BD17">
        <v>101.715</v>
      </c>
      <c r="BE17">
        <v>3.2097399999999998E-2</v>
      </c>
      <c r="BF17">
        <v>24.037700000000001</v>
      </c>
      <c r="BG17">
        <v>23.549199999999999</v>
      </c>
      <c r="BH17">
        <v>999.9</v>
      </c>
      <c r="BI17">
        <v>0</v>
      </c>
      <c r="BJ17">
        <v>0</v>
      </c>
      <c r="BK17">
        <v>9981.25</v>
      </c>
      <c r="BL17">
        <v>0</v>
      </c>
      <c r="BM17">
        <v>7.8487099999999996</v>
      </c>
      <c r="BN17">
        <v>-2.39371</v>
      </c>
      <c r="BO17">
        <v>403.60899999999998</v>
      </c>
      <c r="BP17">
        <v>405.86500000000001</v>
      </c>
      <c r="BQ17">
        <v>0.42057600000000001</v>
      </c>
      <c r="BR17">
        <v>400.02</v>
      </c>
      <c r="BS17">
        <v>14.4025</v>
      </c>
      <c r="BT17">
        <v>1.50773</v>
      </c>
      <c r="BU17">
        <v>1.46495</v>
      </c>
      <c r="BV17">
        <v>13.046799999999999</v>
      </c>
      <c r="BW17">
        <v>12.607200000000001</v>
      </c>
      <c r="BX17">
        <v>500.065</v>
      </c>
      <c r="BY17">
        <v>0.920018</v>
      </c>
      <c r="BZ17">
        <v>7.9982300000000006E-2</v>
      </c>
      <c r="CA17">
        <v>0</v>
      </c>
      <c r="CB17">
        <v>2.2984</v>
      </c>
      <c r="CC17">
        <v>0</v>
      </c>
      <c r="CD17">
        <v>1803.2</v>
      </c>
      <c r="CE17">
        <v>4502.5200000000004</v>
      </c>
      <c r="CF17">
        <v>36.186999999999998</v>
      </c>
      <c r="CG17">
        <v>38.875</v>
      </c>
      <c r="CH17">
        <v>37.875</v>
      </c>
      <c r="CI17">
        <v>37.75</v>
      </c>
      <c r="CJ17">
        <v>36.561999999999998</v>
      </c>
      <c r="CK17">
        <v>460.07</v>
      </c>
      <c r="CL17">
        <v>40</v>
      </c>
      <c r="CM17">
        <v>0</v>
      </c>
      <c r="CN17">
        <v>1689256146.9000001</v>
      </c>
      <c r="CO17">
        <v>0</v>
      </c>
      <c r="CP17">
        <v>1689256165</v>
      </c>
      <c r="CQ17" t="s">
        <v>346</v>
      </c>
      <c r="CR17">
        <v>1689256163.5</v>
      </c>
      <c r="CS17">
        <v>1689256165</v>
      </c>
      <c r="CT17">
        <v>1</v>
      </c>
      <c r="CU17">
        <v>-4.5999999999999999E-2</v>
      </c>
      <c r="CV17">
        <v>-6.0000000000000001E-3</v>
      </c>
      <c r="CW17">
        <v>1.694</v>
      </c>
      <c r="CX17">
        <v>0.11600000000000001</v>
      </c>
      <c r="CY17">
        <v>400</v>
      </c>
      <c r="CZ17">
        <v>14</v>
      </c>
      <c r="DA17">
        <v>0.27</v>
      </c>
      <c r="DB17">
        <v>0.21</v>
      </c>
      <c r="DC17">
        <v>3.6451253322396</v>
      </c>
      <c r="DD17">
        <v>0.25229585928426312</v>
      </c>
      <c r="DE17">
        <v>6.371223450081355E-2</v>
      </c>
      <c r="DF17">
        <v>1</v>
      </c>
      <c r="DG17">
        <v>7.0479269916510622E-4</v>
      </c>
      <c r="DH17">
        <v>2.1109725966815319E-5</v>
      </c>
      <c r="DI17">
        <v>1.9829688665347029E-6</v>
      </c>
      <c r="DJ17">
        <v>1</v>
      </c>
      <c r="DK17">
        <v>5.0385268102377E-2</v>
      </c>
      <c r="DL17">
        <v>1.2865984468638699E-4</v>
      </c>
      <c r="DM17">
        <v>7.2664394361008727E-5</v>
      </c>
      <c r="DN17">
        <v>1</v>
      </c>
      <c r="DO17">
        <v>3</v>
      </c>
      <c r="DP17">
        <v>3</v>
      </c>
      <c r="DQ17" t="s">
        <v>347</v>
      </c>
      <c r="DR17">
        <v>3.1052</v>
      </c>
      <c r="DS17">
        <v>2.6637900000000001</v>
      </c>
      <c r="DT17">
        <v>9.7661700000000004E-2</v>
      </c>
      <c r="DU17">
        <v>9.9183099999999996E-2</v>
      </c>
      <c r="DV17">
        <v>7.51724E-2</v>
      </c>
      <c r="DW17">
        <v>7.5877399999999998E-2</v>
      </c>
      <c r="DX17">
        <v>26408.400000000001</v>
      </c>
      <c r="DY17">
        <v>28630.1</v>
      </c>
      <c r="DZ17">
        <v>27704.400000000001</v>
      </c>
      <c r="EA17">
        <v>29869.8</v>
      </c>
      <c r="EB17">
        <v>32073.5</v>
      </c>
      <c r="EC17">
        <v>34088.800000000003</v>
      </c>
      <c r="ED17">
        <v>37995.300000000003</v>
      </c>
      <c r="EE17">
        <v>40999.699999999997</v>
      </c>
      <c r="EF17">
        <v>2.2011500000000002</v>
      </c>
      <c r="EG17">
        <v>2.2509800000000002</v>
      </c>
      <c r="EH17">
        <v>8.7134500000000004E-2</v>
      </c>
      <c r="EI17">
        <v>0</v>
      </c>
      <c r="EJ17">
        <v>22.1145</v>
      </c>
      <c r="EK17">
        <v>999.9</v>
      </c>
      <c r="EL17">
        <v>64.7</v>
      </c>
      <c r="EM17">
        <v>23</v>
      </c>
      <c r="EN17">
        <v>17.9375</v>
      </c>
      <c r="EO17">
        <v>63.94</v>
      </c>
      <c r="EP17">
        <v>7.0112199999999998</v>
      </c>
      <c r="EQ17">
        <v>1</v>
      </c>
      <c r="ER17">
        <v>-0.290937</v>
      </c>
      <c r="ES17">
        <v>0</v>
      </c>
      <c r="ET17">
        <v>20.237400000000001</v>
      </c>
      <c r="EU17">
        <v>5.2542799999999996</v>
      </c>
      <c r="EV17">
        <v>12.0519</v>
      </c>
      <c r="EW17">
        <v>4.9721000000000002</v>
      </c>
      <c r="EX17">
        <v>3.2930000000000001</v>
      </c>
      <c r="EY17">
        <v>2458</v>
      </c>
      <c r="EZ17">
        <v>9999</v>
      </c>
      <c r="FA17">
        <v>9999</v>
      </c>
      <c r="FB17">
        <v>56.7</v>
      </c>
      <c r="FC17">
        <v>4.9719699999999998</v>
      </c>
      <c r="FD17">
        <v>1.8702700000000001</v>
      </c>
      <c r="FE17">
        <v>1.87652</v>
      </c>
      <c r="FF17">
        <v>1.8695200000000001</v>
      </c>
      <c r="FG17">
        <v>1.8727199999999999</v>
      </c>
      <c r="FH17">
        <v>1.87439</v>
      </c>
      <c r="FI17">
        <v>1.8736900000000001</v>
      </c>
      <c r="FJ17">
        <v>1.87517</v>
      </c>
      <c r="FK17">
        <v>0</v>
      </c>
      <c r="FL17">
        <v>0</v>
      </c>
      <c r="FM17">
        <v>0</v>
      </c>
      <c r="FN17">
        <v>0</v>
      </c>
      <c r="FO17" t="s">
        <v>348</v>
      </c>
      <c r="FP17" t="s">
        <v>349</v>
      </c>
      <c r="FQ17" t="s">
        <v>350</v>
      </c>
      <c r="FR17" t="s">
        <v>350</v>
      </c>
      <c r="FS17" t="s">
        <v>350</v>
      </c>
      <c r="FT17" t="s">
        <v>350</v>
      </c>
      <c r="FU17">
        <v>0</v>
      </c>
      <c r="FV17">
        <v>100</v>
      </c>
      <c r="FW17">
        <v>100</v>
      </c>
      <c r="FX17">
        <v>1.694</v>
      </c>
      <c r="FY17">
        <v>0.11600000000000001</v>
      </c>
      <c r="FZ17">
        <v>1.74</v>
      </c>
      <c r="GA17">
        <v>0</v>
      </c>
      <c r="GB17">
        <v>0</v>
      </c>
      <c r="GC17">
        <v>0</v>
      </c>
      <c r="GD17">
        <v>0.122</v>
      </c>
      <c r="GE17">
        <v>0</v>
      </c>
      <c r="GF17">
        <v>0</v>
      </c>
      <c r="GG17">
        <v>0</v>
      </c>
      <c r="GH17">
        <v>-1</v>
      </c>
      <c r="GI17">
        <v>-1</v>
      </c>
      <c r="GJ17">
        <v>-1</v>
      </c>
      <c r="GK17">
        <v>-1</v>
      </c>
      <c r="GL17">
        <v>3877.3</v>
      </c>
      <c r="GM17">
        <v>3877.3</v>
      </c>
      <c r="GN17">
        <v>1.03271</v>
      </c>
      <c r="GO17">
        <v>2.49878</v>
      </c>
      <c r="GP17">
        <v>1.39893</v>
      </c>
      <c r="GQ17">
        <v>2.2936999999999999</v>
      </c>
      <c r="GR17">
        <v>1.4489700000000001</v>
      </c>
      <c r="GS17">
        <v>2.4401899999999999</v>
      </c>
      <c r="GT17">
        <v>26.416599999999999</v>
      </c>
      <c r="GU17">
        <v>15.7957</v>
      </c>
      <c r="GV17">
        <v>18</v>
      </c>
      <c r="GW17">
        <v>498.29500000000002</v>
      </c>
      <c r="GX17">
        <v>561.15099999999995</v>
      </c>
      <c r="GY17">
        <v>23.174800000000001</v>
      </c>
      <c r="GZ17">
        <v>23.3736</v>
      </c>
      <c r="HA17">
        <v>30.000299999999999</v>
      </c>
      <c r="HB17">
        <v>23.307400000000001</v>
      </c>
      <c r="HC17">
        <v>23.260300000000001</v>
      </c>
      <c r="HD17">
        <v>20.627300000000002</v>
      </c>
      <c r="HE17">
        <v>24.056699999999999</v>
      </c>
      <c r="HF17">
        <v>54.247399999999999</v>
      </c>
      <c r="HG17">
        <v>-999.9</v>
      </c>
      <c r="HH17">
        <v>400</v>
      </c>
      <c r="HI17">
        <v>14.350099999999999</v>
      </c>
      <c r="HJ17">
        <v>102.506</v>
      </c>
      <c r="HK17">
        <v>102.423</v>
      </c>
    </row>
    <row r="18" spans="1:219" x14ac:dyDescent="0.2">
      <c r="A18">
        <v>2</v>
      </c>
      <c r="B18">
        <v>1689257532.0999999</v>
      </c>
      <c r="C18">
        <v>1384.599999904633</v>
      </c>
      <c r="D18" t="s">
        <v>351</v>
      </c>
      <c r="E18" s="1" t="s">
        <v>352</v>
      </c>
      <c r="F18">
        <v>0</v>
      </c>
      <c r="G18">
        <v>19.100000000000001</v>
      </c>
      <c r="H18" t="s">
        <v>344</v>
      </c>
      <c r="I18">
        <v>40</v>
      </c>
      <c r="J18">
        <v>105</v>
      </c>
      <c r="K18" s="2">
        <v>1689257532.0999999</v>
      </c>
      <c r="L18" s="2">
        <f t="shared" si="0"/>
        <v>9.8623933494506813E-5</v>
      </c>
      <c r="M18" s="2">
        <f t="shared" si="1"/>
        <v>9.8623933494506807E-2</v>
      </c>
      <c r="N18" s="2">
        <f t="shared" si="2"/>
        <v>0.57886096620997851</v>
      </c>
      <c r="O18" s="2">
        <f t="shared" si="3"/>
        <v>399.55399999999997</v>
      </c>
      <c r="P18" s="2">
        <f t="shared" si="4"/>
        <v>262.31936137081499</v>
      </c>
      <c r="Q18" s="2">
        <f t="shared" si="5"/>
        <v>26.700741757671519</v>
      </c>
      <c r="R18" s="2">
        <f t="shared" si="6"/>
        <v>40.669465328423996</v>
      </c>
      <c r="S18" s="2">
        <f t="shared" si="7"/>
        <v>7.1356822701164847E-3</v>
      </c>
      <c r="T18">
        <f t="shared" si="8"/>
        <v>3.8436247194524862</v>
      </c>
      <c r="U18">
        <f t="shared" si="9"/>
        <v>7.1283308022922261E-3</v>
      </c>
      <c r="V18">
        <f t="shared" si="10"/>
        <v>4.4558666055811965E-3</v>
      </c>
      <c r="W18">
        <f t="shared" si="11"/>
        <v>82.095658392277983</v>
      </c>
      <c r="X18">
        <f t="shared" si="12"/>
        <v>24.480484316227738</v>
      </c>
      <c r="Y18">
        <f t="shared" si="13"/>
        <v>23.4224</v>
      </c>
      <c r="Z18">
        <f t="shared" si="14"/>
        <v>2.8926224436700076</v>
      </c>
      <c r="AA18">
        <f t="shared" si="15"/>
        <v>50.202018326130137</v>
      </c>
      <c r="AB18">
        <f t="shared" si="16"/>
        <v>1.5148371704543999</v>
      </c>
      <c r="AC18">
        <f t="shared" si="17"/>
        <v>3.0174826052081802</v>
      </c>
      <c r="AD18">
        <f t="shared" si="18"/>
        <v>1.3777852732156077</v>
      </c>
      <c r="AE18">
        <f t="shared" si="19"/>
        <v>-4.3493154671077505</v>
      </c>
      <c r="AF18">
        <f t="shared" si="20"/>
        <v>145.52884735309871</v>
      </c>
      <c r="AG18">
        <f t="shared" si="21"/>
        <v>7.910346415897668</v>
      </c>
      <c r="AH18">
        <f t="shared" si="22"/>
        <v>231.18553669416661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54156.952063932004</v>
      </c>
      <c r="AN18">
        <f t="shared" si="26"/>
        <v>499.87599999999998</v>
      </c>
      <c r="AO18">
        <f t="shared" si="27"/>
        <v>421.09555440014401</v>
      </c>
      <c r="AP18">
        <f t="shared" si="28"/>
        <v>0.84240002400624159</v>
      </c>
      <c r="AQ18">
        <f t="shared" si="29"/>
        <v>0.16423204633204633</v>
      </c>
      <c r="AR18">
        <v>3</v>
      </c>
      <c r="AS18">
        <v>0.5</v>
      </c>
      <c r="AT18" t="s">
        <v>345</v>
      </c>
      <c r="AU18">
        <v>2</v>
      </c>
      <c r="AV18">
        <v>1689257532.0999999</v>
      </c>
      <c r="AW18">
        <v>399.55399999999997</v>
      </c>
      <c r="AX18">
        <v>399.92500000000001</v>
      </c>
      <c r="AY18">
        <v>14.882400000000001</v>
      </c>
      <c r="AZ18">
        <v>14.8241</v>
      </c>
      <c r="BA18">
        <v>397.82400000000001</v>
      </c>
      <c r="BB18">
        <v>14.766400000000001</v>
      </c>
      <c r="BC18">
        <v>499.94600000000003</v>
      </c>
      <c r="BD18">
        <v>101.756</v>
      </c>
      <c r="BE18">
        <v>3.1156E-2</v>
      </c>
      <c r="BF18">
        <v>24.124700000000001</v>
      </c>
      <c r="BG18">
        <v>23.4224</v>
      </c>
      <c r="BH18">
        <v>999.9</v>
      </c>
      <c r="BI18">
        <v>0</v>
      </c>
      <c r="BJ18">
        <v>0</v>
      </c>
      <c r="BK18">
        <v>9967.5</v>
      </c>
      <c r="BL18">
        <v>0</v>
      </c>
      <c r="BM18">
        <v>10.4236</v>
      </c>
      <c r="BN18">
        <v>-0.40747100000000003</v>
      </c>
      <c r="BO18">
        <v>405.553</v>
      </c>
      <c r="BP18">
        <v>405.94299999999998</v>
      </c>
      <c r="BQ18">
        <v>5.8031100000000002E-2</v>
      </c>
      <c r="BR18">
        <v>399.92500000000001</v>
      </c>
      <c r="BS18">
        <v>14.8241</v>
      </c>
      <c r="BT18">
        <v>1.51434</v>
      </c>
      <c r="BU18">
        <v>1.5084299999999999</v>
      </c>
      <c r="BV18">
        <v>13.1137</v>
      </c>
      <c r="BW18">
        <v>13.053900000000001</v>
      </c>
      <c r="BX18">
        <v>499.87599999999998</v>
      </c>
      <c r="BY18">
        <v>0.919991</v>
      </c>
      <c r="BZ18">
        <v>8.0008999999999997E-2</v>
      </c>
      <c r="CA18">
        <v>0</v>
      </c>
      <c r="CB18">
        <v>2.3203999999999998</v>
      </c>
      <c r="CC18">
        <v>0</v>
      </c>
      <c r="CD18">
        <v>1580.79</v>
      </c>
      <c r="CE18">
        <v>4500.7700000000004</v>
      </c>
      <c r="CF18">
        <v>39.125</v>
      </c>
      <c r="CG18">
        <v>41.811999999999998</v>
      </c>
      <c r="CH18">
        <v>40.875</v>
      </c>
      <c r="CI18">
        <v>41.311999999999998</v>
      </c>
      <c r="CJ18">
        <v>39.186999999999998</v>
      </c>
      <c r="CK18">
        <v>459.88</v>
      </c>
      <c r="CL18">
        <v>39.99</v>
      </c>
      <c r="CM18">
        <v>0</v>
      </c>
      <c r="CN18">
        <v>1689257531.7</v>
      </c>
      <c r="CO18">
        <v>0</v>
      </c>
      <c r="CP18">
        <v>1689257548.0999999</v>
      </c>
      <c r="CQ18" t="s">
        <v>353</v>
      </c>
      <c r="CR18">
        <v>1689257547.0999999</v>
      </c>
      <c r="CS18">
        <v>1689257548.0999999</v>
      </c>
      <c r="CT18">
        <v>2</v>
      </c>
      <c r="CU18">
        <v>3.5999999999999997E-2</v>
      </c>
      <c r="CV18">
        <v>1E-3</v>
      </c>
      <c r="CW18">
        <v>1.73</v>
      </c>
      <c r="CX18">
        <v>0.11600000000000001</v>
      </c>
      <c r="CY18">
        <v>400</v>
      </c>
      <c r="CZ18">
        <v>15</v>
      </c>
      <c r="DA18">
        <v>0.24</v>
      </c>
      <c r="DB18">
        <v>0.09</v>
      </c>
      <c r="DC18">
        <v>0.86294675641180818</v>
      </c>
      <c r="DD18">
        <v>1.109206784886728</v>
      </c>
      <c r="DE18">
        <v>8.1517884739448945E-2</v>
      </c>
      <c r="DF18">
        <v>0</v>
      </c>
      <c r="DG18">
        <v>9.3395753881309697E-5</v>
      </c>
      <c r="DH18">
        <v>-1.3577307997373469E-5</v>
      </c>
      <c r="DI18">
        <v>2.4262337358367489E-6</v>
      </c>
      <c r="DJ18">
        <v>1</v>
      </c>
      <c r="DK18">
        <v>6.6859469838430026E-3</v>
      </c>
      <c r="DL18">
        <v>7.0315887262264445E-4</v>
      </c>
      <c r="DM18">
        <v>1.6726443776495691E-4</v>
      </c>
      <c r="DN18">
        <v>1</v>
      </c>
      <c r="DO18">
        <v>2</v>
      </c>
      <c r="DP18">
        <v>3</v>
      </c>
      <c r="DQ18" t="s">
        <v>354</v>
      </c>
      <c r="DR18">
        <v>3.1051600000000001</v>
      </c>
      <c r="DS18">
        <v>2.6627399999999999</v>
      </c>
      <c r="DT18">
        <v>9.8093399999999997E-2</v>
      </c>
      <c r="DU18">
        <v>9.9233199999999994E-2</v>
      </c>
      <c r="DV18">
        <v>7.5472999999999998E-2</v>
      </c>
      <c r="DW18">
        <v>7.7578300000000003E-2</v>
      </c>
      <c r="DX18">
        <v>26379.3</v>
      </c>
      <c r="DY18">
        <v>28627.5</v>
      </c>
      <c r="DZ18">
        <v>27686.5</v>
      </c>
      <c r="EA18">
        <v>29868.400000000001</v>
      </c>
      <c r="EB18">
        <v>32046.6</v>
      </c>
      <c r="EC18">
        <v>34030.6</v>
      </c>
      <c r="ED18">
        <v>37975.199999999997</v>
      </c>
      <c r="EE18">
        <v>41004.800000000003</v>
      </c>
      <c r="EF18">
        <v>2.2025700000000001</v>
      </c>
      <c r="EG18">
        <v>2.25318</v>
      </c>
      <c r="EH18">
        <v>0.110231</v>
      </c>
      <c r="EI18">
        <v>0</v>
      </c>
      <c r="EJ18">
        <v>21.606300000000001</v>
      </c>
      <c r="EK18">
        <v>999.9</v>
      </c>
      <c r="EL18">
        <v>62.8</v>
      </c>
      <c r="EM18">
        <v>23.4</v>
      </c>
      <c r="EN18">
        <v>17.828099999999999</v>
      </c>
      <c r="EO18">
        <v>63.633699999999997</v>
      </c>
      <c r="EP18">
        <v>7.37981</v>
      </c>
      <c r="EQ18">
        <v>1</v>
      </c>
      <c r="ER18">
        <v>-0.31040699999999999</v>
      </c>
      <c r="ES18">
        <v>0</v>
      </c>
      <c r="ET18">
        <v>20.2376</v>
      </c>
      <c r="EU18">
        <v>5.25847</v>
      </c>
      <c r="EV18">
        <v>12.0519</v>
      </c>
      <c r="EW18">
        <v>4.9735500000000004</v>
      </c>
      <c r="EX18">
        <v>3.2930000000000001</v>
      </c>
      <c r="EY18">
        <v>2490.1999999999998</v>
      </c>
      <c r="EZ18">
        <v>9999</v>
      </c>
      <c r="FA18">
        <v>9999</v>
      </c>
      <c r="FB18">
        <v>57.1</v>
      </c>
      <c r="FC18">
        <v>4.9719899999999999</v>
      </c>
      <c r="FD18">
        <v>1.8702300000000001</v>
      </c>
      <c r="FE18">
        <v>1.8764700000000001</v>
      </c>
      <c r="FF18">
        <v>1.86951</v>
      </c>
      <c r="FG18">
        <v>1.8727100000000001</v>
      </c>
      <c r="FH18">
        <v>1.8743799999999999</v>
      </c>
      <c r="FI18">
        <v>1.8736699999999999</v>
      </c>
      <c r="FJ18">
        <v>1.8751500000000001</v>
      </c>
      <c r="FK18">
        <v>0</v>
      </c>
      <c r="FL18">
        <v>0</v>
      </c>
      <c r="FM18">
        <v>0</v>
      </c>
      <c r="FN18">
        <v>0</v>
      </c>
      <c r="FO18" t="s">
        <v>348</v>
      </c>
      <c r="FP18" t="s">
        <v>349</v>
      </c>
      <c r="FQ18" t="s">
        <v>350</v>
      </c>
      <c r="FR18" t="s">
        <v>350</v>
      </c>
      <c r="FS18" t="s">
        <v>350</v>
      </c>
      <c r="FT18" t="s">
        <v>350</v>
      </c>
      <c r="FU18">
        <v>0</v>
      </c>
      <c r="FV18">
        <v>100</v>
      </c>
      <c r="FW18">
        <v>100</v>
      </c>
      <c r="FX18">
        <v>1.73</v>
      </c>
      <c r="FY18">
        <v>0.11600000000000001</v>
      </c>
      <c r="FZ18">
        <v>1.6935500000000729</v>
      </c>
      <c r="GA18">
        <v>0</v>
      </c>
      <c r="GB18">
        <v>0</v>
      </c>
      <c r="GC18">
        <v>0</v>
      </c>
      <c r="GD18">
        <v>0.1156952380952383</v>
      </c>
      <c r="GE18">
        <v>0</v>
      </c>
      <c r="GF18">
        <v>0</v>
      </c>
      <c r="GG18">
        <v>0</v>
      </c>
      <c r="GH18">
        <v>-1</v>
      </c>
      <c r="GI18">
        <v>-1</v>
      </c>
      <c r="GJ18">
        <v>-1</v>
      </c>
      <c r="GK18">
        <v>-1</v>
      </c>
      <c r="GL18">
        <v>22.8</v>
      </c>
      <c r="GM18">
        <v>22.8</v>
      </c>
      <c r="GN18">
        <v>1.03271</v>
      </c>
      <c r="GO18">
        <v>2.5061</v>
      </c>
      <c r="GP18">
        <v>1.39893</v>
      </c>
      <c r="GQ18">
        <v>2.2949199999999998</v>
      </c>
      <c r="GR18">
        <v>1.4489700000000001</v>
      </c>
      <c r="GS18">
        <v>2.36816</v>
      </c>
      <c r="GT18">
        <v>26.581900000000001</v>
      </c>
      <c r="GU18">
        <v>15.611800000000001</v>
      </c>
      <c r="GV18">
        <v>18</v>
      </c>
      <c r="GW18">
        <v>498.065</v>
      </c>
      <c r="GX18">
        <v>561.59900000000005</v>
      </c>
      <c r="GY18">
        <v>23.2883</v>
      </c>
      <c r="GZ18">
        <v>23.203700000000001</v>
      </c>
      <c r="HA18">
        <v>29.9999</v>
      </c>
      <c r="HB18">
        <v>23.197600000000001</v>
      </c>
      <c r="HC18">
        <v>23.159800000000001</v>
      </c>
      <c r="HD18">
        <v>20.627500000000001</v>
      </c>
      <c r="HE18">
        <v>20.8004</v>
      </c>
      <c r="HF18">
        <v>54.2485</v>
      </c>
      <c r="HG18">
        <v>-999.9</v>
      </c>
      <c r="HH18">
        <v>400</v>
      </c>
      <c r="HI18">
        <v>14.8087</v>
      </c>
      <c r="HJ18">
        <v>102.447</v>
      </c>
      <c r="HK18">
        <v>102.428</v>
      </c>
    </row>
    <row r="19" spans="1:219" x14ac:dyDescent="0.2">
      <c r="A19">
        <v>3</v>
      </c>
      <c r="B19">
        <v>1689259693</v>
      </c>
      <c r="C19">
        <v>3545.5</v>
      </c>
      <c r="D19" t="s">
        <v>355</v>
      </c>
      <c r="E19" s="1" t="s">
        <v>356</v>
      </c>
      <c r="F19">
        <v>0</v>
      </c>
      <c r="G19">
        <v>20.2</v>
      </c>
      <c r="H19" t="s">
        <v>397</v>
      </c>
      <c r="I19">
        <v>140</v>
      </c>
      <c r="J19">
        <v>105</v>
      </c>
      <c r="K19" s="2">
        <v>1689259693</v>
      </c>
      <c r="L19" s="2">
        <f t="shared" si="0"/>
        <v>7.2580672957379727E-4</v>
      </c>
      <c r="M19" s="2">
        <f t="shared" si="1"/>
        <v>0.72580672957379733</v>
      </c>
      <c r="N19" s="2">
        <f t="shared" si="2"/>
        <v>3.133481995299471</v>
      </c>
      <c r="O19" s="2">
        <f t="shared" si="3"/>
        <v>397.95</v>
      </c>
      <c r="P19" s="2">
        <f t="shared" si="4"/>
        <v>274.97317239833819</v>
      </c>
      <c r="Q19" s="2">
        <f t="shared" si="5"/>
        <v>27.985214348429043</v>
      </c>
      <c r="R19" s="2">
        <f t="shared" si="6"/>
        <v>40.501100353979993</v>
      </c>
      <c r="S19" s="2">
        <f t="shared" si="7"/>
        <v>4.4185363572032559E-2</v>
      </c>
      <c r="T19">
        <f t="shared" si="8"/>
        <v>3.8521635950512723</v>
      </c>
      <c r="U19">
        <f t="shared" si="9"/>
        <v>4.3905721832608512E-2</v>
      </c>
      <c r="V19">
        <f t="shared" si="10"/>
        <v>2.7466053114873643E-2</v>
      </c>
      <c r="W19">
        <f t="shared" si="11"/>
        <v>82.112557462054482</v>
      </c>
      <c r="X19">
        <f t="shared" si="12"/>
        <v>26.835209006701515</v>
      </c>
      <c r="Y19">
        <f t="shared" si="13"/>
        <v>26.095199999999998</v>
      </c>
      <c r="Z19">
        <f t="shared" si="14"/>
        <v>3.3933134662474878</v>
      </c>
      <c r="AA19">
        <f t="shared" si="15"/>
        <v>50.136201618486631</v>
      </c>
      <c r="AB19">
        <f t="shared" si="16"/>
        <v>1.7534192924953997</v>
      </c>
      <c r="AC19">
        <f t="shared" si="17"/>
        <v>3.4973117944556549</v>
      </c>
      <c r="AD19">
        <f t="shared" si="18"/>
        <v>1.639894173752088</v>
      </c>
      <c r="AE19">
        <f t="shared" si="19"/>
        <v>-32.008076774204461</v>
      </c>
      <c r="AF19">
        <f t="shared" si="20"/>
        <v>106.2272170711711</v>
      </c>
      <c r="AG19">
        <f t="shared" si="21"/>
        <v>5.9126820859808129</v>
      </c>
      <c r="AH19">
        <f t="shared" si="22"/>
        <v>162.24437984500193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53874.05477384496</v>
      </c>
      <c r="AN19">
        <f t="shared" si="26"/>
        <v>499.98200000000003</v>
      </c>
      <c r="AO19">
        <f t="shared" si="27"/>
        <v>421.18458479899192</v>
      </c>
      <c r="AP19">
        <f t="shared" si="28"/>
        <v>0.8423994959798391</v>
      </c>
      <c r="AQ19">
        <f t="shared" si="29"/>
        <v>0.16423102724108962</v>
      </c>
      <c r="AR19">
        <v>3</v>
      </c>
      <c r="AS19">
        <v>0.5</v>
      </c>
      <c r="AT19" t="s">
        <v>345</v>
      </c>
      <c r="AU19">
        <v>2</v>
      </c>
      <c r="AV19">
        <v>1689259693</v>
      </c>
      <c r="AW19">
        <v>397.95</v>
      </c>
      <c r="AX19">
        <v>400.00299999999999</v>
      </c>
      <c r="AY19">
        <v>17.2285</v>
      </c>
      <c r="AZ19">
        <v>16.800599999999999</v>
      </c>
      <c r="BA19">
        <v>396.12799999999999</v>
      </c>
      <c r="BB19">
        <v>17.1065</v>
      </c>
      <c r="BC19">
        <v>500.09500000000003</v>
      </c>
      <c r="BD19">
        <v>101.74</v>
      </c>
      <c r="BE19">
        <v>3.4344399999999997E-2</v>
      </c>
      <c r="BF19">
        <v>26.6067</v>
      </c>
      <c r="BG19">
        <v>26.095199999999998</v>
      </c>
      <c r="BH19">
        <v>999.9</v>
      </c>
      <c r="BI19">
        <v>0</v>
      </c>
      <c r="BJ19">
        <v>0</v>
      </c>
      <c r="BK19">
        <v>10001.200000000001</v>
      </c>
      <c r="BL19">
        <v>0</v>
      </c>
      <c r="BM19">
        <v>218.52799999999999</v>
      </c>
      <c r="BN19">
        <v>-2.1454499999999999</v>
      </c>
      <c r="BO19">
        <v>404.83</v>
      </c>
      <c r="BP19">
        <v>406.839</v>
      </c>
      <c r="BQ19">
        <v>0.42236899999999999</v>
      </c>
      <c r="BR19">
        <v>400.00299999999999</v>
      </c>
      <c r="BS19">
        <v>16.800599999999999</v>
      </c>
      <c r="BT19">
        <v>1.7522599999999999</v>
      </c>
      <c r="BU19">
        <v>1.70929</v>
      </c>
      <c r="BV19">
        <v>15.3673</v>
      </c>
      <c r="BW19">
        <v>14.981</v>
      </c>
      <c r="BX19">
        <v>499.98200000000003</v>
      </c>
      <c r="BY19">
        <v>0.92001100000000002</v>
      </c>
      <c r="BZ19">
        <v>7.9988600000000007E-2</v>
      </c>
      <c r="CA19">
        <v>0</v>
      </c>
      <c r="CB19">
        <v>2.9365999999999999</v>
      </c>
      <c r="CC19">
        <v>0</v>
      </c>
      <c r="CD19">
        <v>1382.74</v>
      </c>
      <c r="CE19">
        <v>4501.76</v>
      </c>
      <c r="CF19">
        <v>35.25</v>
      </c>
      <c r="CG19">
        <v>38.561999999999998</v>
      </c>
      <c r="CH19">
        <v>37.061999999999998</v>
      </c>
      <c r="CI19">
        <v>36.625</v>
      </c>
      <c r="CJ19">
        <v>35.811999999999998</v>
      </c>
      <c r="CK19">
        <v>459.99</v>
      </c>
      <c r="CL19">
        <v>39.99</v>
      </c>
      <c r="CM19">
        <v>0</v>
      </c>
      <c r="CN19">
        <v>1689259692.9000001</v>
      </c>
      <c r="CO19">
        <v>0</v>
      </c>
      <c r="CP19">
        <v>1689259712</v>
      </c>
      <c r="CQ19" t="s">
        <v>357</v>
      </c>
      <c r="CR19">
        <v>1689259712</v>
      </c>
      <c r="CS19">
        <v>1689259710</v>
      </c>
      <c r="CT19">
        <v>3</v>
      </c>
      <c r="CU19">
        <v>9.1999999999999998E-2</v>
      </c>
      <c r="CV19">
        <v>6.0000000000000001E-3</v>
      </c>
      <c r="CW19">
        <v>1.8220000000000001</v>
      </c>
      <c r="CX19">
        <v>0.122</v>
      </c>
      <c r="CY19">
        <v>400</v>
      </c>
      <c r="CZ19">
        <v>17</v>
      </c>
      <c r="DA19">
        <v>0.27</v>
      </c>
      <c r="DB19">
        <v>0.17</v>
      </c>
      <c r="DC19">
        <v>3.234468489770606</v>
      </c>
      <c r="DD19">
        <v>0.15113986164846929</v>
      </c>
      <c r="DE19">
        <v>2.8581998312676191E-2</v>
      </c>
      <c r="DF19">
        <v>1</v>
      </c>
      <c r="DG19">
        <v>7.5083980288961102E-4</v>
      </c>
      <c r="DH19">
        <v>-1.079603127120636E-4</v>
      </c>
      <c r="DI19">
        <v>1.3661220544769781E-5</v>
      </c>
      <c r="DJ19">
        <v>1</v>
      </c>
      <c r="DK19">
        <v>4.5718574145280043E-2</v>
      </c>
      <c r="DL19">
        <v>-1.9142624383463761E-2</v>
      </c>
      <c r="DM19">
        <v>1.0028509635564269E-3</v>
      </c>
      <c r="DN19">
        <v>1</v>
      </c>
      <c r="DO19">
        <v>3</v>
      </c>
      <c r="DP19">
        <v>3</v>
      </c>
      <c r="DQ19" t="s">
        <v>347</v>
      </c>
      <c r="DR19">
        <v>3.1055000000000001</v>
      </c>
      <c r="DS19">
        <v>2.66621</v>
      </c>
      <c r="DT19">
        <v>9.7027600000000006E-2</v>
      </c>
      <c r="DU19">
        <v>9.8493300000000006E-2</v>
      </c>
      <c r="DV19">
        <v>8.3551200000000006E-2</v>
      </c>
      <c r="DW19">
        <v>8.4461700000000001E-2</v>
      </c>
      <c r="DX19">
        <v>26271.7</v>
      </c>
      <c r="DY19">
        <v>28495.9</v>
      </c>
      <c r="DZ19">
        <v>27552.799999999999</v>
      </c>
      <c r="EA19">
        <v>29715.4</v>
      </c>
      <c r="EB19">
        <v>31604.6</v>
      </c>
      <c r="EC19">
        <v>33590.6</v>
      </c>
      <c r="ED19">
        <v>37789.800000000003</v>
      </c>
      <c r="EE19">
        <v>40785.699999999997</v>
      </c>
      <c r="EF19">
        <v>2.1714500000000001</v>
      </c>
      <c r="EG19">
        <v>2.17197</v>
      </c>
      <c r="EH19">
        <v>6.6019599999999998E-2</v>
      </c>
      <c r="EI19">
        <v>0</v>
      </c>
      <c r="EJ19">
        <v>25.013000000000002</v>
      </c>
      <c r="EK19">
        <v>999.9</v>
      </c>
      <c r="EL19">
        <v>66.8</v>
      </c>
      <c r="EM19">
        <v>26.6</v>
      </c>
      <c r="EN19">
        <v>22.952999999999999</v>
      </c>
      <c r="EO19">
        <v>63.713900000000002</v>
      </c>
      <c r="EP19">
        <v>7.5841399999999997</v>
      </c>
      <c r="EQ19">
        <v>1</v>
      </c>
      <c r="ER19">
        <v>-8.6133100000000004E-2</v>
      </c>
      <c r="ES19">
        <v>0</v>
      </c>
      <c r="ET19">
        <v>20.2379</v>
      </c>
      <c r="EU19">
        <v>5.2572700000000001</v>
      </c>
      <c r="EV19">
        <v>12.0562</v>
      </c>
      <c r="EW19">
        <v>4.9732000000000003</v>
      </c>
      <c r="EX19">
        <v>3.2932000000000001</v>
      </c>
      <c r="EY19">
        <v>2539.8000000000002</v>
      </c>
      <c r="EZ19">
        <v>9999</v>
      </c>
      <c r="FA19">
        <v>9999</v>
      </c>
      <c r="FB19">
        <v>57.7</v>
      </c>
      <c r="FC19">
        <v>4.9721399999999996</v>
      </c>
      <c r="FD19">
        <v>1.8706400000000001</v>
      </c>
      <c r="FE19">
        <v>1.87683</v>
      </c>
      <c r="FF19">
        <v>1.8699600000000001</v>
      </c>
      <c r="FG19">
        <v>1.8731500000000001</v>
      </c>
      <c r="FH19">
        <v>1.87469</v>
      </c>
      <c r="FI19">
        <v>1.87401</v>
      </c>
      <c r="FJ19">
        <v>1.8754599999999999</v>
      </c>
      <c r="FK19">
        <v>0</v>
      </c>
      <c r="FL19">
        <v>0</v>
      </c>
      <c r="FM19">
        <v>0</v>
      </c>
      <c r="FN19">
        <v>0</v>
      </c>
      <c r="FO19" t="s">
        <v>348</v>
      </c>
      <c r="FP19" t="s">
        <v>349</v>
      </c>
      <c r="FQ19" t="s">
        <v>350</v>
      </c>
      <c r="FR19" t="s">
        <v>350</v>
      </c>
      <c r="FS19" t="s">
        <v>350</v>
      </c>
      <c r="FT19" t="s">
        <v>350</v>
      </c>
      <c r="FU19">
        <v>0</v>
      </c>
      <c r="FV19">
        <v>100</v>
      </c>
      <c r="FW19">
        <v>100</v>
      </c>
      <c r="FX19">
        <v>1.8220000000000001</v>
      </c>
      <c r="FY19">
        <v>0.122</v>
      </c>
      <c r="FZ19">
        <v>1.729600000000062</v>
      </c>
      <c r="GA19">
        <v>0</v>
      </c>
      <c r="GB19">
        <v>0</v>
      </c>
      <c r="GC19">
        <v>0</v>
      </c>
      <c r="GD19">
        <v>0.11644999999999681</v>
      </c>
      <c r="GE19">
        <v>0</v>
      </c>
      <c r="GF19">
        <v>0</v>
      </c>
      <c r="GG19">
        <v>0</v>
      </c>
      <c r="GH19">
        <v>-1</v>
      </c>
      <c r="GI19">
        <v>-1</v>
      </c>
      <c r="GJ19">
        <v>-1</v>
      </c>
      <c r="GK19">
        <v>-1</v>
      </c>
      <c r="GL19">
        <v>35.799999999999997</v>
      </c>
      <c r="GM19">
        <v>35.700000000000003</v>
      </c>
      <c r="GN19">
        <v>1.03271</v>
      </c>
      <c r="GO19">
        <v>2.5280800000000001</v>
      </c>
      <c r="GP19">
        <v>1.39893</v>
      </c>
      <c r="GQ19">
        <v>2.2912599999999999</v>
      </c>
      <c r="GR19">
        <v>1.4489700000000001</v>
      </c>
      <c r="GS19">
        <v>2.4487299999999999</v>
      </c>
      <c r="GT19">
        <v>31.020199999999999</v>
      </c>
      <c r="GU19">
        <v>15.3316</v>
      </c>
      <c r="GV19">
        <v>18</v>
      </c>
      <c r="GW19">
        <v>508.45299999999997</v>
      </c>
      <c r="GX19">
        <v>535.67100000000005</v>
      </c>
      <c r="GY19">
        <v>26.225200000000001</v>
      </c>
      <c r="GZ19">
        <v>26.294499999999999</v>
      </c>
      <c r="HA19">
        <v>29.9998</v>
      </c>
      <c r="HB19">
        <v>26.2028</v>
      </c>
      <c r="HC19">
        <v>26.149799999999999</v>
      </c>
      <c r="HD19">
        <v>20.619800000000001</v>
      </c>
      <c r="HE19">
        <v>30.240400000000001</v>
      </c>
      <c r="HF19">
        <v>45.751899999999999</v>
      </c>
      <c r="HG19">
        <v>-999.9</v>
      </c>
      <c r="HH19">
        <v>400</v>
      </c>
      <c r="HI19">
        <v>16.7974</v>
      </c>
      <c r="HJ19">
        <v>101.949</v>
      </c>
      <c r="HK19">
        <v>101.89</v>
      </c>
    </row>
    <row r="20" spans="1:219" x14ac:dyDescent="0.2">
      <c r="A20">
        <v>4</v>
      </c>
      <c r="B20">
        <v>1689261050.0999999</v>
      </c>
      <c r="C20">
        <v>4902.5999999046326</v>
      </c>
      <c r="D20" t="s">
        <v>358</v>
      </c>
      <c r="E20" s="1" t="s">
        <v>359</v>
      </c>
      <c r="F20">
        <v>0</v>
      </c>
      <c r="G20">
        <v>19.8</v>
      </c>
      <c r="H20" t="s">
        <v>344</v>
      </c>
      <c r="I20">
        <v>80</v>
      </c>
      <c r="J20">
        <v>105</v>
      </c>
      <c r="K20" s="2">
        <v>1689261050.0999999</v>
      </c>
      <c r="L20" s="2">
        <f t="shared" si="0"/>
        <v>4.2644863910184204E-4</v>
      </c>
      <c r="M20" s="2">
        <f t="shared" si="1"/>
        <v>0.42644863910184205</v>
      </c>
      <c r="N20" s="2">
        <f t="shared" si="2"/>
        <v>1.9123259499211018</v>
      </c>
      <c r="O20" s="2">
        <f t="shared" si="3"/>
        <v>398.83300000000003</v>
      </c>
      <c r="P20" s="2">
        <f t="shared" si="4"/>
        <v>281.61645163277211</v>
      </c>
      <c r="Q20" s="2">
        <f t="shared" si="5"/>
        <v>28.673564873698975</v>
      </c>
      <c r="R20" s="2">
        <f t="shared" si="6"/>
        <v>40.608294838486501</v>
      </c>
      <c r="S20" s="2">
        <f t="shared" si="7"/>
        <v>2.8181351688594734E-2</v>
      </c>
      <c r="T20">
        <f t="shared" si="8"/>
        <v>3.8504147387322525</v>
      </c>
      <c r="U20">
        <f t="shared" si="9"/>
        <v>2.8067263407412443E-2</v>
      </c>
      <c r="V20">
        <f t="shared" si="10"/>
        <v>1.7552251366322616E-2</v>
      </c>
      <c r="W20">
        <f t="shared" si="11"/>
        <v>82.096879608833945</v>
      </c>
      <c r="X20">
        <f t="shared" si="12"/>
        <v>25.717049576382056</v>
      </c>
      <c r="Y20">
        <f t="shared" si="13"/>
        <v>24.758800000000001</v>
      </c>
      <c r="Z20">
        <f t="shared" si="14"/>
        <v>3.1342397082239519</v>
      </c>
      <c r="AA20">
        <f t="shared" si="15"/>
        <v>49.770409244267874</v>
      </c>
      <c r="AB20">
        <f t="shared" si="16"/>
        <v>1.6233828517320001</v>
      </c>
      <c r="AC20">
        <f t="shared" si="17"/>
        <v>3.2617430243834442</v>
      </c>
      <c r="AD20">
        <f t="shared" si="18"/>
        <v>1.5108568564919518</v>
      </c>
      <c r="AE20">
        <f t="shared" si="19"/>
        <v>-18.806384984391233</v>
      </c>
      <c r="AF20">
        <f t="shared" si="20"/>
        <v>138.93567630276104</v>
      </c>
      <c r="AG20">
        <f t="shared" si="21"/>
        <v>7.6396827417099065</v>
      </c>
      <c r="AH20">
        <f t="shared" si="22"/>
        <v>209.86585366891364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54053.679957584849</v>
      </c>
      <c r="AN20">
        <f t="shared" si="26"/>
        <v>499.88400000000001</v>
      </c>
      <c r="AO20">
        <f t="shared" si="27"/>
        <v>421.10224560043213</v>
      </c>
      <c r="AP20">
        <f t="shared" si="28"/>
        <v>0.84239992798415653</v>
      </c>
      <c r="AQ20">
        <f t="shared" si="29"/>
        <v>0.16423186100942208</v>
      </c>
      <c r="AR20">
        <v>3</v>
      </c>
      <c r="AS20">
        <v>0.5</v>
      </c>
      <c r="AT20" t="s">
        <v>345</v>
      </c>
      <c r="AU20">
        <v>2</v>
      </c>
      <c r="AV20">
        <v>1689261050.0999999</v>
      </c>
      <c r="AW20">
        <v>398.83300000000003</v>
      </c>
      <c r="AX20">
        <v>400.08199999999999</v>
      </c>
      <c r="AY20">
        <v>15.944000000000001</v>
      </c>
      <c r="AZ20">
        <v>15.692299999999999</v>
      </c>
      <c r="BA20">
        <v>397.06700000000001</v>
      </c>
      <c r="BB20">
        <v>15.821</v>
      </c>
      <c r="BC20">
        <v>500.178</v>
      </c>
      <c r="BD20">
        <v>101.78700000000001</v>
      </c>
      <c r="BE20">
        <v>3.0790499999999998E-2</v>
      </c>
      <c r="BF20">
        <v>25.428100000000001</v>
      </c>
      <c r="BG20">
        <v>24.758800000000001</v>
      </c>
      <c r="BH20">
        <v>999.9</v>
      </c>
      <c r="BI20">
        <v>0</v>
      </c>
      <c r="BJ20">
        <v>0</v>
      </c>
      <c r="BK20">
        <v>9990</v>
      </c>
      <c r="BL20">
        <v>0</v>
      </c>
      <c r="BM20">
        <v>9.4095800000000001</v>
      </c>
      <c r="BN20">
        <v>-1.1938500000000001</v>
      </c>
      <c r="BO20">
        <v>405.351</v>
      </c>
      <c r="BP20">
        <v>406.46100000000001</v>
      </c>
      <c r="BQ20">
        <v>0.25089099999999998</v>
      </c>
      <c r="BR20">
        <v>400.08199999999999</v>
      </c>
      <c r="BS20">
        <v>15.692299999999999</v>
      </c>
      <c r="BT20">
        <v>1.6228199999999999</v>
      </c>
      <c r="BU20">
        <v>1.59728</v>
      </c>
      <c r="BV20">
        <v>14.177199999999999</v>
      </c>
      <c r="BW20">
        <v>13.932600000000001</v>
      </c>
      <c r="BX20">
        <v>499.88400000000001</v>
      </c>
      <c r="BY20">
        <v>0.92001100000000002</v>
      </c>
      <c r="BZ20">
        <v>7.9988600000000007E-2</v>
      </c>
      <c r="CA20">
        <v>0</v>
      </c>
      <c r="CB20">
        <v>2.2505999999999999</v>
      </c>
      <c r="CC20">
        <v>0</v>
      </c>
      <c r="CD20">
        <v>1240.71</v>
      </c>
      <c r="CE20">
        <v>4500.88</v>
      </c>
      <c r="CF20">
        <v>39.186999999999998</v>
      </c>
      <c r="CG20">
        <v>42</v>
      </c>
      <c r="CH20">
        <v>40.875</v>
      </c>
      <c r="CI20">
        <v>41.875</v>
      </c>
      <c r="CJ20">
        <v>39.436999999999998</v>
      </c>
      <c r="CK20">
        <v>459.9</v>
      </c>
      <c r="CL20">
        <v>39.99</v>
      </c>
      <c r="CM20">
        <v>0</v>
      </c>
      <c r="CN20">
        <v>1689261049.5</v>
      </c>
      <c r="CO20">
        <v>0</v>
      </c>
      <c r="CP20">
        <v>1689261072.0999999</v>
      </c>
      <c r="CQ20" t="s">
        <v>360</v>
      </c>
      <c r="CR20">
        <v>1689261070.0999999</v>
      </c>
      <c r="CS20">
        <v>1689261072.0999999</v>
      </c>
      <c r="CT20">
        <v>4</v>
      </c>
      <c r="CU20">
        <v>-5.5E-2</v>
      </c>
      <c r="CV20">
        <v>1E-3</v>
      </c>
      <c r="CW20">
        <v>1.766</v>
      </c>
      <c r="CX20">
        <v>0.123</v>
      </c>
      <c r="CY20">
        <v>400</v>
      </c>
      <c r="CZ20">
        <v>16</v>
      </c>
      <c r="DA20">
        <v>0.47</v>
      </c>
      <c r="DB20">
        <v>0.27</v>
      </c>
      <c r="DC20">
        <v>1.677600630362559</v>
      </c>
      <c r="DD20">
        <v>0.26261605398645599</v>
      </c>
      <c r="DE20">
        <v>3.066731777151898E-2</v>
      </c>
      <c r="DF20">
        <v>1</v>
      </c>
      <c r="DG20">
        <v>4.1958449584174893E-4</v>
      </c>
      <c r="DH20">
        <v>3.9991219723058457E-5</v>
      </c>
      <c r="DI20">
        <v>3.3893184449609101E-6</v>
      </c>
      <c r="DJ20">
        <v>1</v>
      </c>
      <c r="DK20">
        <v>2.79180143175085E-2</v>
      </c>
      <c r="DL20">
        <v>6.4905534283159693E-4</v>
      </c>
      <c r="DM20">
        <v>5.6921405164302952E-5</v>
      </c>
      <c r="DN20">
        <v>1</v>
      </c>
      <c r="DO20">
        <v>3</v>
      </c>
      <c r="DP20">
        <v>3</v>
      </c>
      <c r="DQ20" t="s">
        <v>347</v>
      </c>
      <c r="DR20">
        <v>3.1054900000000001</v>
      </c>
      <c r="DS20">
        <v>2.66256</v>
      </c>
      <c r="DT20">
        <v>9.7641900000000004E-2</v>
      </c>
      <c r="DU20">
        <v>9.8945599999999995E-2</v>
      </c>
      <c r="DV20">
        <v>7.9209799999999997E-2</v>
      </c>
      <c r="DW20">
        <v>8.06698E-2</v>
      </c>
      <c r="DX20">
        <v>26291.200000000001</v>
      </c>
      <c r="DY20">
        <v>28545.4</v>
      </c>
      <c r="DZ20">
        <v>27585.4</v>
      </c>
      <c r="EA20">
        <v>29777</v>
      </c>
      <c r="EB20">
        <v>31799.9</v>
      </c>
      <c r="EC20">
        <v>33812.400000000001</v>
      </c>
      <c r="ED20">
        <v>37839.4</v>
      </c>
      <c r="EE20">
        <v>40881.800000000003</v>
      </c>
      <c r="EF20">
        <v>2.18893</v>
      </c>
      <c r="EG20">
        <v>2.2034699999999998</v>
      </c>
      <c r="EH20">
        <v>0.11092399999999999</v>
      </c>
      <c r="EI20">
        <v>0</v>
      </c>
      <c r="EJ20">
        <v>22.935400000000001</v>
      </c>
      <c r="EK20">
        <v>999.9</v>
      </c>
      <c r="EL20">
        <v>55.1</v>
      </c>
      <c r="EM20">
        <v>26.7</v>
      </c>
      <c r="EN20">
        <v>19.035</v>
      </c>
      <c r="EO20">
        <v>63.4559</v>
      </c>
      <c r="EP20">
        <v>7.7123400000000002</v>
      </c>
      <c r="EQ20">
        <v>1</v>
      </c>
      <c r="ER20">
        <v>-0.211758</v>
      </c>
      <c r="ES20">
        <v>0</v>
      </c>
      <c r="ET20">
        <v>20.238800000000001</v>
      </c>
      <c r="EU20">
        <v>5.2586199999999996</v>
      </c>
      <c r="EV20">
        <v>12.0519</v>
      </c>
      <c r="EW20">
        <v>4.9734999999999996</v>
      </c>
      <c r="EX20">
        <v>3.2930799999999998</v>
      </c>
      <c r="EY20">
        <v>2570.8000000000002</v>
      </c>
      <c r="EZ20">
        <v>9999</v>
      </c>
      <c r="FA20">
        <v>9999</v>
      </c>
      <c r="FB20">
        <v>58.1</v>
      </c>
      <c r="FC20">
        <v>4.9720899999999997</v>
      </c>
      <c r="FD20">
        <v>1.87042</v>
      </c>
      <c r="FE20">
        <v>1.87666</v>
      </c>
      <c r="FF20">
        <v>1.8696699999999999</v>
      </c>
      <c r="FG20">
        <v>1.87286</v>
      </c>
      <c r="FH20">
        <v>1.87449</v>
      </c>
      <c r="FI20">
        <v>1.87378</v>
      </c>
      <c r="FJ20">
        <v>1.87531</v>
      </c>
      <c r="FK20">
        <v>0</v>
      </c>
      <c r="FL20">
        <v>0</v>
      </c>
      <c r="FM20">
        <v>0</v>
      </c>
      <c r="FN20">
        <v>0</v>
      </c>
      <c r="FO20" t="s">
        <v>348</v>
      </c>
      <c r="FP20" t="s">
        <v>349</v>
      </c>
      <c r="FQ20" t="s">
        <v>350</v>
      </c>
      <c r="FR20" t="s">
        <v>350</v>
      </c>
      <c r="FS20" t="s">
        <v>350</v>
      </c>
      <c r="FT20" t="s">
        <v>350</v>
      </c>
      <c r="FU20">
        <v>0</v>
      </c>
      <c r="FV20">
        <v>100</v>
      </c>
      <c r="FW20">
        <v>100</v>
      </c>
      <c r="FX20">
        <v>1.766</v>
      </c>
      <c r="FY20">
        <v>0.123</v>
      </c>
      <c r="FZ20">
        <v>1.8215500000000591</v>
      </c>
      <c r="GA20">
        <v>0</v>
      </c>
      <c r="GB20">
        <v>0</v>
      </c>
      <c r="GC20">
        <v>0</v>
      </c>
      <c r="GD20">
        <v>0.12214500000000331</v>
      </c>
      <c r="GE20">
        <v>0</v>
      </c>
      <c r="GF20">
        <v>0</v>
      </c>
      <c r="GG20">
        <v>0</v>
      </c>
      <c r="GH20">
        <v>-1</v>
      </c>
      <c r="GI20">
        <v>-1</v>
      </c>
      <c r="GJ20">
        <v>-1</v>
      </c>
      <c r="GK20">
        <v>-1</v>
      </c>
      <c r="GL20">
        <v>22.3</v>
      </c>
      <c r="GM20">
        <v>22.3</v>
      </c>
      <c r="GN20">
        <v>1.0363800000000001</v>
      </c>
      <c r="GO20">
        <v>2.5329600000000001</v>
      </c>
      <c r="GP20">
        <v>1.39893</v>
      </c>
      <c r="GQ20">
        <v>2.2900399999999999</v>
      </c>
      <c r="GR20">
        <v>1.4489700000000001</v>
      </c>
      <c r="GS20">
        <v>2.36084</v>
      </c>
      <c r="GT20">
        <v>28.985900000000001</v>
      </c>
      <c r="GU20">
        <v>15.173999999999999</v>
      </c>
      <c r="GV20">
        <v>18</v>
      </c>
      <c r="GW20">
        <v>503.49400000000003</v>
      </c>
      <c r="GX20">
        <v>541.27499999999998</v>
      </c>
      <c r="GY20">
        <v>24.551600000000001</v>
      </c>
      <c r="GZ20">
        <v>24.5534</v>
      </c>
      <c r="HA20">
        <v>30.0001</v>
      </c>
      <c r="HB20">
        <v>24.580200000000001</v>
      </c>
      <c r="HC20">
        <v>24.556000000000001</v>
      </c>
      <c r="HD20">
        <v>20.7225</v>
      </c>
      <c r="HE20">
        <v>19.251100000000001</v>
      </c>
      <c r="HF20">
        <v>36.773400000000002</v>
      </c>
      <c r="HG20">
        <v>-999.9</v>
      </c>
      <c r="HH20">
        <v>400</v>
      </c>
      <c r="HI20">
        <v>15.727</v>
      </c>
      <c r="HJ20">
        <v>102.077</v>
      </c>
      <c r="HK20">
        <v>102.11799999999999</v>
      </c>
    </row>
    <row r="21" spans="1:219" x14ac:dyDescent="0.2">
      <c r="A21">
        <v>5</v>
      </c>
      <c r="B21">
        <v>1689263293</v>
      </c>
      <c r="C21">
        <v>7145.5</v>
      </c>
      <c r="D21" t="s">
        <v>361</v>
      </c>
      <c r="E21" s="1" t="s">
        <v>362</v>
      </c>
      <c r="F21">
        <v>0</v>
      </c>
      <c r="G21">
        <v>21.3</v>
      </c>
      <c r="H21" t="s">
        <v>397</v>
      </c>
      <c r="I21">
        <v>210</v>
      </c>
      <c r="J21">
        <v>105</v>
      </c>
      <c r="K21" s="2">
        <v>1689263293</v>
      </c>
      <c r="L21" s="2">
        <f t="shared" si="0"/>
        <v>5.1243980072365909E-4</v>
      </c>
      <c r="M21" s="2">
        <f t="shared" si="1"/>
        <v>0.51243980072365913</v>
      </c>
      <c r="N21" s="2">
        <f t="shared" si="2"/>
        <v>2.9653909343686853</v>
      </c>
      <c r="O21" s="2">
        <f t="shared" si="3"/>
        <v>398.084</v>
      </c>
      <c r="P21" s="2">
        <f t="shared" si="4"/>
        <v>232.82448039173221</v>
      </c>
      <c r="Q21" s="2">
        <f t="shared" si="5"/>
        <v>23.699298432378356</v>
      </c>
      <c r="R21" s="2">
        <f t="shared" si="6"/>
        <v>40.521132061720806</v>
      </c>
      <c r="S21" s="2">
        <f t="shared" si="7"/>
        <v>3.0388691769214476E-2</v>
      </c>
      <c r="T21">
        <f t="shared" si="8"/>
        <v>3.8556074226643515</v>
      </c>
      <c r="U21">
        <f t="shared" si="9"/>
        <v>3.0256254496624793E-2</v>
      </c>
      <c r="V21">
        <f t="shared" si="10"/>
        <v>1.8922009756318109E-2</v>
      </c>
      <c r="W21">
        <f t="shared" si="11"/>
        <v>82.121108064656113</v>
      </c>
      <c r="X21">
        <f t="shared" si="12"/>
        <v>26.901528306772995</v>
      </c>
      <c r="Y21">
        <f t="shared" si="13"/>
        <v>26.336400000000001</v>
      </c>
      <c r="Z21">
        <f t="shared" si="14"/>
        <v>3.4420128212474363</v>
      </c>
      <c r="AA21">
        <f t="shared" si="15"/>
        <v>50.314245434922498</v>
      </c>
      <c r="AB21">
        <f t="shared" si="16"/>
        <v>1.7620937217282</v>
      </c>
      <c r="AC21">
        <f t="shared" si="17"/>
        <v>3.5021765833839824</v>
      </c>
      <c r="AD21">
        <f t="shared" si="18"/>
        <v>1.6799190995192363</v>
      </c>
      <c r="AE21">
        <f t="shared" si="19"/>
        <v>-22.598595211913366</v>
      </c>
      <c r="AF21">
        <f t="shared" si="20"/>
        <v>61.091084816242422</v>
      </c>
      <c r="AG21">
        <f t="shared" si="21"/>
        <v>3.4018439619388556</v>
      </c>
      <c r="AH21">
        <f t="shared" si="22"/>
        <v>124.01544163092402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53937.188907714066</v>
      </c>
      <c r="AN21">
        <f t="shared" si="26"/>
        <v>500.03899999999999</v>
      </c>
      <c r="AO21">
        <f t="shared" si="27"/>
        <v>421.23218158790468</v>
      </c>
      <c r="AP21">
        <f t="shared" si="28"/>
        <v>0.84239865608063513</v>
      </c>
      <c r="AQ21">
        <f t="shared" si="29"/>
        <v>0.16422940623562585</v>
      </c>
      <c r="AR21">
        <v>3</v>
      </c>
      <c r="AS21">
        <v>0.5</v>
      </c>
      <c r="AT21" t="s">
        <v>345</v>
      </c>
      <c r="AU21">
        <v>2</v>
      </c>
      <c r="AV21">
        <v>1689263293</v>
      </c>
      <c r="AW21">
        <v>398.084</v>
      </c>
      <c r="AX21">
        <v>399.98599999999999</v>
      </c>
      <c r="AY21">
        <v>17.311</v>
      </c>
      <c r="AZ21">
        <v>17.008800000000001</v>
      </c>
      <c r="BA21">
        <v>396.24099999999999</v>
      </c>
      <c r="BB21">
        <v>17.187000000000001</v>
      </c>
      <c r="BC21">
        <v>499.90300000000002</v>
      </c>
      <c r="BD21">
        <v>101.75700000000001</v>
      </c>
      <c r="BE21">
        <v>3.3406199999999997E-2</v>
      </c>
      <c r="BF21">
        <v>26.630299999999998</v>
      </c>
      <c r="BG21">
        <v>26.336400000000001</v>
      </c>
      <c r="BH21">
        <v>999.9</v>
      </c>
      <c r="BI21">
        <v>0</v>
      </c>
      <c r="BJ21">
        <v>0</v>
      </c>
      <c r="BK21">
        <v>10012.5</v>
      </c>
      <c r="BL21">
        <v>0</v>
      </c>
      <c r="BM21">
        <v>315.72199999999998</v>
      </c>
      <c r="BN21">
        <v>-1.9792799999999999</v>
      </c>
      <c r="BO21">
        <v>405.01799999999997</v>
      </c>
      <c r="BP21">
        <v>406.90699999999998</v>
      </c>
      <c r="BQ21">
        <v>0.30154599999999998</v>
      </c>
      <c r="BR21">
        <v>399.98599999999999</v>
      </c>
      <c r="BS21">
        <v>17.008800000000001</v>
      </c>
      <c r="BT21">
        <v>1.7614399999999999</v>
      </c>
      <c r="BU21">
        <v>1.73075</v>
      </c>
      <c r="BV21">
        <v>15.448700000000001</v>
      </c>
      <c r="BW21">
        <v>15.175000000000001</v>
      </c>
      <c r="BX21">
        <v>500.03899999999999</v>
      </c>
      <c r="BY21">
        <v>0.92003800000000002</v>
      </c>
      <c r="BZ21">
        <v>7.99618E-2</v>
      </c>
      <c r="CA21">
        <v>0</v>
      </c>
      <c r="CB21">
        <v>2.2812000000000001</v>
      </c>
      <c r="CC21">
        <v>0</v>
      </c>
      <c r="CD21">
        <v>1628.14</v>
      </c>
      <c r="CE21">
        <v>4502.32</v>
      </c>
      <c r="CF21">
        <v>35.375</v>
      </c>
      <c r="CG21">
        <v>40.25</v>
      </c>
      <c r="CH21">
        <v>37.561999999999998</v>
      </c>
      <c r="CI21">
        <v>36.625</v>
      </c>
      <c r="CJ21">
        <v>36</v>
      </c>
      <c r="CK21">
        <v>460.05</v>
      </c>
      <c r="CL21">
        <v>39.979999999999997</v>
      </c>
      <c r="CM21">
        <v>0</v>
      </c>
      <c r="CN21">
        <v>1689263292.9000001</v>
      </c>
      <c r="CO21">
        <v>0</v>
      </c>
      <c r="CP21">
        <v>1689263314</v>
      </c>
      <c r="CQ21" t="s">
        <v>363</v>
      </c>
      <c r="CR21">
        <v>1689263309</v>
      </c>
      <c r="CS21">
        <v>1689263314</v>
      </c>
      <c r="CT21">
        <v>5</v>
      </c>
      <c r="CU21">
        <v>7.6999999999999999E-2</v>
      </c>
      <c r="CV21">
        <v>1E-3</v>
      </c>
      <c r="CW21">
        <v>1.843</v>
      </c>
      <c r="CX21">
        <v>0.124</v>
      </c>
      <c r="CY21">
        <v>400</v>
      </c>
      <c r="CZ21">
        <v>17</v>
      </c>
      <c r="DA21">
        <v>0.34</v>
      </c>
      <c r="DB21">
        <v>0.18</v>
      </c>
      <c r="DC21">
        <v>3.1081083426095759</v>
      </c>
      <c r="DD21">
        <v>-0.35626989628644101</v>
      </c>
      <c r="DE21">
        <v>7.7210774495572648E-2</v>
      </c>
      <c r="DF21">
        <v>1</v>
      </c>
      <c r="DG21">
        <v>5.1694238286901833E-4</v>
      </c>
      <c r="DH21">
        <v>-6.9172363592777503E-5</v>
      </c>
      <c r="DI21">
        <v>5.4815682390815327E-6</v>
      </c>
      <c r="DJ21">
        <v>1</v>
      </c>
      <c r="DK21">
        <v>3.042956865992142E-2</v>
      </c>
      <c r="DL21">
        <v>-2.565273317105995E-3</v>
      </c>
      <c r="DM21">
        <v>1.4600888730670949E-4</v>
      </c>
      <c r="DN21">
        <v>1</v>
      </c>
      <c r="DO21">
        <v>3</v>
      </c>
      <c r="DP21">
        <v>3</v>
      </c>
      <c r="DQ21" t="s">
        <v>347</v>
      </c>
      <c r="DR21">
        <v>3.1053199999999999</v>
      </c>
      <c r="DS21">
        <v>2.6653699999999998</v>
      </c>
      <c r="DT21">
        <v>9.7031300000000001E-2</v>
      </c>
      <c r="DU21">
        <v>9.8474800000000001E-2</v>
      </c>
      <c r="DV21">
        <v>8.3826300000000006E-2</v>
      </c>
      <c r="DW21">
        <v>8.5215299999999994E-2</v>
      </c>
      <c r="DX21">
        <v>26224.2</v>
      </c>
      <c r="DY21">
        <v>28465.200000000001</v>
      </c>
      <c r="DZ21">
        <v>27503.599999999999</v>
      </c>
      <c r="EA21">
        <v>29683.1</v>
      </c>
      <c r="EB21">
        <v>31541.200000000001</v>
      </c>
      <c r="EC21">
        <v>33529.9</v>
      </c>
      <c r="ED21">
        <v>37725.699999999997</v>
      </c>
      <c r="EE21">
        <v>40746</v>
      </c>
      <c r="EF21">
        <v>2.1697199999999999</v>
      </c>
      <c r="EG21">
        <v>2.1685699999999999</v>
      </c>
      <c r="EH21">
        <v>5.90906E-2</v>
      </c>
      <c r="EI21">
        <v>0</v>
      </c>
      <c r="EJ21">
        <v>25.368200000000002</v>
      </c>
      <c r="EK21">
        <v>999.9</v>
      </c>
      <c r="EL21">
        <v>57.6</v>
      </c>
      <c r="EM21">
        <v>27.6</v>
      </c>
      <c r="EN21">
        <v>20.985099999999999</v>
      </c>
      <c r="EO21">
        <v>63.945900000000002</v>
      </c>
      <c r="EP21">
        <v>7.7924699999999998</v>
      </c>
      <c r="EQ21">
        <v>1</v>
      </c>
      <c r="ER21">
        <v>-7.1562500000000001E-2</v>
      </c>
      <c r="ES21">
        <v>0</v>
      </c>
      <c r="ET21">
        <v>20.238</v>
      </c>
      <c r="EU21">
        <v>5.2536800000000001</v>
      </c>
      <c r="EV21">
        <v>12.055899999999999</v>
      </c>
      <c r="EW21">
        <v>4.9718499999999999</v>
      </c>
      <c r="EX21">
        <v>3.2930000000000001</v>
      </c>
      <c r="EY21">
        <v>2621.9</v>
      </c>
      <c r="EZ21">
        <v>9999</v>
      </c>
      <c r="FA21">
        <v>9999</v>
      </c>
      <c r="FB21">
        <v>58.7</v>
      </c>
      <c r="FC21">
        <v>4.9721599999999997</v>
      </c>
      <c r="FD21">
        <v>1.8706700000000001</v>
      </c>
      <c r="FE21">
        <v>1.87683</v>
      </c>
      <c r="FF21">
        <v>1.8698999999999999</v>
      </c>
      <c r="FG21">
        <v>1.87303</v>
      </c>
      <c r="FH21">
        <v>1.87462</v>
      </c>
      <c r="FI21">
        <v>1.8739399999999999</v>
      </c>
      <c r="FJ21">
        <v>1.8754500000000001</v>
      </c>
      <c r="FK21">
        <v>0</v>
      </c>
      <c r="FL21">
        <v>0</v>
      </c>
      <c r="FM21">
        <v>0</v>
      </c>
      <c r="FN21">
        <v>0</v>
      </c>
      <c r="FO21" t="s">
        <v>348</v>
      </c>
      <c r="FP21" t="s">
        <v>349</v>
      </c>
      <c r="FQ21" t="s">
        <v>350</v>
      </c>
      <c r="FR21" t="s">
        <v>350</v>
      </c>
      <c r="FS21" t="s">
        <v>350</v>
      </c>
      <c r="FT21" t="s">
        <v>350</v>
      </c>
      <c r="FU21">
        <v>0</v>
      </c>
      <c r="FV21">
        <v>100</v>
      </c>
      <c r="FW21">
        <v>100</v>
      </c>
      <c r="FX21">
        <v>1.843</v>
      </c>
      <c r="FY21">
        <v>0.124</v>
      </c>
      <c r="FZ21">
        <v>1.7660500000000641</v>
      </c>
      <c r="GA21">
        <v>0</v>
      </c>
      <c r="GB21">
        <v>0</v>
      </c>
      <c r="GC21">
        <v>0</v>
      </c>
      <c r="GD21">
        <v>0.1233250000000012</v>
      </c>
      <c r="GE21">
        <v>0</v>
      </c>
      <c r="GF21">
        <v>0</v>
      </c>
      <c r="GG21">
        <v>0</v>
      </c>
      <c r="GH21">
        <v>-1</v>
      </c>
      <c r="GI21">
        <v>-1</v>
      </c>
      <c r="GJ21">
        <v>-1</v>
      </c>
      <c r="GK21">
        <v>-1</v>
      </c>
      <c r="GL21">
        <v>37</v>
      </c>
      <c r="GM21">
        <v>37</v>
      </c>
      <c r="GN21">
        <v>1.0351600000000001</v>
      </c>
      <c r="GO21">
        <v>2.5317400000000001</v>
      </c>
      <c r="GP21">
        <v>1.39893</v>
      </c>
      <c r="GQ21">
        <v>2.2900399999999999</v>
      </c>
      <c r="GR21">
        <v>1.4489700000000001</v>
      </c>
      <c r="GS21">
        <v>2.3754900000000001</v>
      </c>
      <c r="GT21">
        <v>31.2591</v>
      </c>
      <c r="GU21">
        <v>14.8413</v>
      </c>
      <c r="GV21">
        <v>18</v>
      </c>
      <c r="GW21">
        <v>508.66899999999998</v>
      </c>
      <c r="GX21">
        <v>534.59500000000003</v>
      </c>
      <c r="GY21">
        <v>26.332599999999999</v>
      </c>
      <c r="GZ21">
        <v>26.4374</v>
      </c>
      <c r="HA21">
        <v>29.999700000000001</v>
      </c>
      <c r="HB21">
        <v>26.338100000000001</v>
      </c>
      <c r="HC21">
        <v>26.2803</v>
      </c>
      <c r="HD21">
        <v>20.677099999999999</v>
      </c>
      <c r="HE21">
        <v>23.1815</v>
      </c>
      <c r="HF21">
        <v>42.817700000000002</v>
      </c>
      <c r="HG21">
        <v>-999.9</v>
      </c>
      <c r="HH21">
        <v>400</v>
      </c>
      <c r="HI21">
        <v>16.947900000000001</v>
      </c>
      <c r="HJ21">
        <v>101.77200000000001</v>
      </c>
      <c r="HK21">
        <v>101.786</v>
      </c>
    </row>
    <row r="22" spans="1:219" x14ac:dyDescent="0.2">
      <c r="A22">
        <v>6</v>
      </c>
      <c r="B22">
        <v>1689264640.0999999</v>
      </c>
      <c r="C22">
        <v>8492.5999999046326</v>
      </c>
      <c r="D22" t="s">
        <v>364</v>
      </c>
      <c r="E22" s="1" t="s">
        <v>365</v>
      </c>
      <c r="F22">
        <v>0</v>
      </c>
      <c r="G22">
        <v>22.1</v>
      </c>
      <c r="H22" t="s">
        <v>344</v>
      </c>
      <c r="I22">
        <v>40</v>
      </c>
      <c r="J22">
        <v>105</v>
      </c>
      <c r="K22" s="2">
        <v>1689264640.0999999</v>
      </c>
      <c r="L22" s="2">
        <f t="shared" si="0"/>
        <v>1.7216847070041665E-4</v>
      </c>
      <c r="M22" s="2">
        <f t="shared" si="1"/>
        <v>0.17216847070041666</v>
      </c>
      <c r="N22" s="2">
        <f t="shared" si="2"/>
        <v>0.65255061244141077</v>
      </c>
      <c r="O22" s="2">
        <f t="shared" si="3"/>
        <v>399.6</v>
      </c>
      <c r="P22" s="2">
        <f t="shared" si="4"/>
        <v>282.61047705105022</v>
      </c>
      <c r="Q22" s="2">
        <f t="shared" si="5"/>
        <v>28.777807829827459</v>
      </c>
      <c r="R22" s="2">
        <f t="shared" si="6"/>
        <v>40.690678310280006</v>
      </c>
      <c r="S22" s="2">
        <f t="shared" si="7"/>
        <v>9.7394482568167375E-3</v>
      </c>
      <c r="T22">
        <f t="shared" si="8"/>
        <v>3.8529482842143876</v>
      </c>
      <c r="U22">
        <f t="shared" si="9"/>
        <v>9.7257915844916349E-3</v>
      </c>
      <c r="V22">
        <f t="shared" si="10"/>
        <v>6.0798451158453597E-3</v>
      </c>
      <c r="W22">
        <f t="shared" si="11"/>
        <v>82.110719303166178</v>
      </c>
      <c r="X22">
        <f t="shared" si="12"/>
        <v>27.652858105261409</v>
      </c>
      <c r="Y22">
        <f t="shared" si="13"/>
        <v>26.976800000000001</v>
      </c>
      <c r="Z22">
        <f t="shared" si="14"/>
        <v>3.5742856527486664</v>
      </c>
      <c r="AA22">
        <f t="shared" si="15"/>
        <v>49.908563510038313</v>
      </c>
      <c r="AB22">
        <f t="shared" si="16"/>
        <v>1.8194313407826799</v>
      </c>
      <c r="AC22">
        <f t="shared" si="17"/>
        <v>3.6455293697578179</v>
      </c>
      <c r="AD22">
        <f t="shared" si="18"/>
        <v>1.7548543119659865</v>
      </c>
      <c r="AE22">
        <f t="shared" si="19"/>
        <v>-7.5926295578883742</v>
      </c>
      <c r="AF22">
        <f t="shared" si="20"/>
        <v>69.877057753077139</v>
      </c>
      <c r="AG22">
        <f t="shared" si="21"/>
        <v>3.9196393926674453</v>
      </c>
      <c r="AH22">
        <f t="shared" si="22"/>
        <v>148.31478689102238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53763.733891344506</v>
      </c>
      <c r="AN22">
        <f t="shared" si="26"/>
        <v>499.96699999999998</v>
      </c>
      <c r="AO22">
        <f t="shared" si="27"/>
        <v>421.17227279956796</v>
      </c>
      <c r="AP22">
        <f t="shared" si="28"/>
        <v>0.84240014400864049</v>
      </c>
      <c r="AQ22">
        <f t="shared" si="29"/>
        <v>0.16423227793667619</v>
      </c>
      <c r="AR22">
        <v>3</v>
      </c>
      <c r="AS22">
        <v>0.5</v>
      </c>
      <c r="AT22" t="s">
        <v>345</v>
      </c>
      <c r="AU22">
        <v>2</v>
      </c>
      <c r="AV22">
        <v>1689264640.0999999</v>
      </c>
      <c r="AW22">
        <v>399.6</v>
      </c>
      <c r="AX22">
        <v>400.03300000000002</v>
      </c>
      <c r="AY22">
        <v>17.867599999999999</v>
      </c>
      <c r="AZ22">
        <v>17.766100000000002</v>
      </c>
      <c r="BA22">
        <v>397.83800000000002</v>
      </c>
      <c r="BB22">
        <v>17.739599999999999</v>
      </c>
      <c r="BC22">
        <v>499.78</v>
      </c>
      <c r="BD22">
        <v>101.795</v>
      </c>
      <c r="BE22">
        <v>3.35243E-2</v>
      </c>
      <c r="BF22">
        <v>27.313199999999998</v>
      </c>
      <c r="BG22">
        <v>26.976800000000001</v>
      </c>
      <c r="BH22">
        <v>999.9</v>
      </c>
      <c r="BI22">
        <v>0</v>
      </c>
      <c r="BJ22">
        <v>0</v>
      </c>
      <c r="BK22">
        <v>9998.75</v>
      </c>
      <c r="BL22">
        <v>0</v>
      </c>
      <c r="BM22">
        <v>12.1973</v>
      </c>
      <c r="BN22">
        <v>-0.35217300000000001</v>
      </c>
      <c r="BO22">
        <v>406.95</v>
      </c>
      <c r="BP22">
        <v>407.26799999999997</v>
      </c>
      <c r="BQ22">
        <v>9.7845100000000004E-2</v>
      </c>
      <c r="BR22">
        <v>400.03300000000002</v>
      </c>
      <c r="BS22">
        <v>17.766100000000002</v>
      </c>
      <c r="BT22">
        <v>1.81847</v>
      </c>
      <c r="BU22">
        <v>1.8085100000000001</v>
      </c>
      <c r="BV22">
        <v>15.946400000000001</v>
      </c>
      <c r="BW22">
        <v>15.8605</v>
      </c>
      <c r="BX22">
        <v>499.96699999999998</v>
      </c>
      <c r="BY22">
        <v>0.92000099999999996</v>
      </c>
      <c r="BZ22">
        <v>7.9998799999999995E-2</v>
      </c>
      <c r="CA22">
        <v>0</v>
      </c>
      <c r="CB22">
        <v>2.6469</v>
      </c>
      <c r="CC22">
        <v>0</v>
      </c>
      <c r="CD22">
        <v>1265.24</v>
      </c>
      <c r="CE22">
        <v>4501.6099999999997</v>
      </c>
      <c r="CF22">
        <v>37.311999999999998</v>
      </c>
      <c r="CG22">
        <v>40.125</v>
      </c>
      <c r="CH22">
        <v>38.875</v>
      </c>
      <c r="CI22">
        <v>39.561999999999998</v>
      </c>
      <c r="CJ22">
        <v>37.75</v>
      </c>
      <c r="CK22">
        <v>459.97</v>
      </c>
      <c r="CL22">
        <v>40</v>
      </c>
      <c r="CM22">
        <v>0</v>
      </c>
      <c r="CN22">
        <v>1689264639.9000001</v>
      </c>
      <c r="CO22">
        <v>0</v>
      </c>
      <c r="CP22">
        <v>1689264656.0999999</v>
      </c>
      <c r="CQ22" t="s">
        <v>366</v>
      </c>
      <c r="CR22">
        <v>1689264655.0999999</v>
      </c>
      <c r="CS22">
        <v>1689264656.0999999</v>
      </c>
      <c r="CT22">
        <v>6</v>
      </c>
      <c r="CU22">
        <v>-0.08</v>
      </c>
      <c r="CV22">
        <v>4.0000000000000001E-3</v>
      </c>
      <c r="CW22">
        <v>1.762</v>
      </c>
      <c r="CX22">
        <v>0.128</v>
      </c>
      <c r="CY22">
        <v>400</v>
      </c>
      <c r="CZ22">
        <v>18</v>
      </c>
      <c r="DA22">
        <v>0.27</v>
      </c>
      <c r="DB22">
        <v>0.17</v>
      </c>
      <c r="DC22">
        <v>0.47925414523919779</v>
      </c>
      <c r="DD22">
        <v>0.36221792718419471</v>
      </c>
      <c r="DE22">
        <v>3.5232179002771813E-2</v>
      </c>
      <c r="DF22">
        <v>1</v>
      </c>
      <c r="DG22">
        <v>1.0147960622496961E-4</v>
      </c>
      <c r="DH22">
        <v>-7.5605249200622003E-5</v>
      </c>
      <c r="DI22">
        <v>2.0955769295524461E-5</v>
      </c>
      <c r="DJ22">
        <v>1</v>
      </c>
      <c r="DK22">
        <v>5.1984605714145843E-3</v>
      </c>
      <c r="DL22">
        <v>1.6544943456390279E-2</v>
      </c>
      <c r="DM22">
        <v>9.5134800041545009E-4</v>
      </c>
      <c r="DN22">
        <v>1</v>
      </c>
      <c r="DO22">
        <v>3</v>
      </c>
      <c r="DP22">
        <v>3</v>
      </c>
      <c r="DQ22" t="s">
        <v>347</v>
      </c>
      <c r="DR22">
        <v>3.10534</v>
      </c>
      <c r="DS22">
        <v>2.6653699999999998</v>
      </c>
      <c r="DT22">
        <v>9.7345100000000004E-2</v>
      </c>
      <c r="DU22">
        <v>9.84955E-2</v>
      </c>
      <c r="DV22">
        <v>8.5809700000000003E-2</v>
      </c>
      <c r="DW22">
        <v>8.7981900000000002E-2</v>
      </c>
      <c r="DX22">
        <v>26196.7</v>
      </c>
      <c r="DY22">
        <v>28446</v>
      </c>
      <c r="DZ22">
        <v>27484.5</v>
      </c>
      <c r="EA22">
        <v>29664</v>
      </c>
      <c r="EB22">
        <v>31452</v>
      </c>
      <c r="EC22">
        <v>33408.199999999997</v>
      </c>
      <c r="ED22">
        <v>37700.800000000003</v>
      </c>
      <c r="EE22">
        <v>40721.4</v>
      </c>
      <c r="EF22">
        <v>2.1688700000000001</v>
      </c>
      <c r="EG22">
        <v>2.1695199999999999</v>
      </c>
      <c r="EH22">
        <v>9.4652200000000006E-2</v>
      </c>
      <c r="EI22">
        <v>0</v>
      </c>
      <c r="EJ22">
        <v>25.4269</v>
      </c>
      <c r="EK22">
        <v>999.9</v>
      </c>
      <c r="EL22">
        <v>57.7</v>
      </c>
      <c r="EM22">
        <v>27.5</v>
      </c>
      <c r="EN22">
        <v>20.8902</v>
      </c>
      <c r="EO22">
        <v>63.599699999999999</v>
      </c>
      <c r="EP22">
        <v>7.46394</v>
      </c>
      <c r="EQ22">
        <v>1</v>
      </c>
      <c r="ER22">
        <v>-5.8254599999999997E-2</v>
      </c>
      <c r="ES22">
        <v>0</v>
      </c>
      <c r="ET22">
        <v>20.237200000000001</v>
      </c>
      <c r="EU22">
        <v>5.2586199999999996</v>
      </c>
      <c r="EV22">
        <v>12.057399999999999</v>
      </c>
      <c r="EW22">
        <v>4.9734999999999996</v>
      </c>
      <c r="EX22">
        <v>3.29332</v>
      </c>
      <c r="EY22">
        <v>2652.6</v>
      </c>
      <c r="EZ22">
        <v>9999</v>
      </c>
      <c r="FA22">
        <v>9999</v>
      </c>
      <c r="FB22">
        <v>59.1</v>
      </c>
      <c r="FC22">
        <v>4.9721399999999996</v>
      </c>
      <c r="FD22">
        <v>1.8705499999999999</v>
      </c>
      <c r="FE22">
        <v>1.87669</v>
      </c>
      <c r="FF22">
        <v>1.86981</v>
      </c>
      <c r="FG22">
        <v>1.87294</v>
      </c>
      <c r="FH22">
        <v>1.8745400000000001</v>
      </c>
      <c r="FI22">
        <v>1.8738999999999999</v>
      </c>
      <c r="FJ22">
        <v>1.8753200000000001</v>
      </c>
      <c r="FK22">
        <v>0</v>
      </c>
      <c r="FL22">
        <v>0</v>
      </c>
      <c r="FM22">
        <v>0</v>
      </c>
      <c r="FN22">
        <v>0</v>
      </c>
      <c r="FO22" t="s">
        <v>348</v>
      </c>
      <c r="FP22" t="s">
        <v>349</v>
      </c>
      <c r="FQ22" t="s">
        <v>350</v>
      </c>
      <c r="FR22" t="s">
        <v>350</v>
      </c>
      <c r="FS22" t="s">
        <v>350</v>
      </c>
      <c r="FT22" t="s">
        <v>350</v>
      </c>
      <c r="FU22">
        <v>0</v>
      </c>
      <c r="FV22">
        <v>100</v>
      </c>
      <c r="FW22">
        <v>100</v>
      </c>
      <c r="FX22">
        <v>1.762</v>
      </c>
      <c r="FY22">
        <v>0.128</v>
      </c>
      <c r="FZ22">
        <v>1.842600000000004</v>
      </c>
      <c r="GA22">
        <v>0</v>
      </c>
      <c r="GB22">
        <v>0</v>
      </c>
      <c r="GC22">
        <v>0</v>
      </c>
      <c r="GD22">
        <v>0.1243900000000018</v>
      </c>
      <c r="GE22">
        <v>0</v>
      </c>
      <c r="GF22">
        <v>0</v>
      </c>
      <c r="GG22">
        <v>0</v>
      </c>
      <c r="GH22">
        <v>-1</v>
      </c>
      <c r="GI22">
        <v>-1</v>
      </c>
      <c r="GJ22">
        <v>-1</v>
      </c>
      <c r="GK22">
        <v>-1</v>
      </c>
      <c r="GL22">
        <v>22.2</v>
      </c>
      <c r="GM22">
        <v>22.1</v>
      </c>
      <c r="GN22">
        <v>1.0400400000000001</v>
      </c>
      <c r="GO22">
        <v>2.4511699999999998</v>
      </c>
      <c r="GP22">
        <v>1.39893</v>
      </c>
      <c r="GQ22">
        <v>2.2888199999999999</v>
      </c>
      <c r="GR22">
        <v>1.4489700000000001</v>
      </c>
      <c r="GS22">
        <v>2.5097700000000001</v>
      </c>
      <c r="GT22">
        <v>30.264900000000001</v>
      </c>
      <c r="GU22">
        <v>14.6661</v>
      </c>
      <c r="GV22">
        <v>18</v>
      </c>
      <c r="GW22">
        <v>509.18400000000003</v>
      </c>
      <c r="GX22">
        <v>536.577</v>
      </c>
      <c r="GY22">
        <v>26.567799999999998</v>
      </c>
      <c r="GZ22">
        <v>26.499400000000001</v>
      </c>
      <c r="HA22">
        <v>30.000499999999999</v>
      </c>
      <c r="HB22">
        <v>26.4466</v>
      </c>
      <c r="HC22">
        <v>26.406099999999999</v>
      </c>
      <c r="HD22">
        <v>20.778300000000002</v>
      </c>
      <c r="HE22">
        <v>19.4268</v>
      </c>
      <c r="HF22">
        <v>51.057099999999998</v>
      </c>
      <c r="HG22">
        <v>-999.9</v>
      </c>
      <c r="HH22">
        <v>400</v>
      </c>
      <c r="HI22">
        <v>17.7059</v>
      </c>
      <c r="HJ22">
        <v>101.70399999999999</v>
      </c>
      <c r="HK22">
        <v>101.723</v>
      </c>
    </row>
    <row r="23" spans="1:219" x14ac:dyDescent="0.2">
      <c r="A23">
        <v>7</v>
      </c>
      <c r="B23">
        <v>1689266891.5</v>
      </c>
      <c r="C23">
        <v>10744</v>
      </c>
      <c r="D23" t="s">
        <v>367</v>
      </c>
      <c r="E23" s="1" t="s">
        <v>368</v>
      </c>
      <c r="F23">
        <v>0</v>
      </c>
      <c r="G23">
        <v>21.7</v>
      </c>
      <c r="H23" t="s">
        <v>397</v>
      </c>
      <c r="I23">
        <v>250</v>
      </c>
      <c r="J23">
        <v>105</v>
      </c>
      <c r="K23" s="2">
        <v>1689266891.5</v>
      </c>
      <c r="L23" s="2">
        <f t="shared" si="0"/>
        <v>1.1979230460123925E-3</v>
      </c>
      <c r="M23" s="2">
        <f t="shared" si="1"/>
        <v>1.1979230460123924</v>
      </c>
      <c r="N23" s="2">
        <f t="shared" si="2"/>
        <v>-0.73707382474492422</v>
      </c>
      <c r="O23" s="2">
        <f t="shared" si="3"/>
        <v>29.155799999999999</v>
      </c>
      <c r="P23" s="2">
        <f t="shared" si="4"/>
        <v>46.200847861728214</v>
      </c>
      <c r="Q23" s="2">
        <f t="shared" si="5"/>
        <v>4.703237913009791</v>
      </c>
      <c r="R23" s="2">
        <f t="shared" si="6"/>
        <v>2.9680551394755597</v>
      </c>
      <c r="S23" s="2">
        <f t="shared" si="7"/>
        <v>6.547615976432683E-2</v>
      </c>
      <c r="T23">
        <f t="shared" si="8"/>
        <v>3.8531874753147779</v>
      </c>
      <c r="U23">
        <f t="shared" si="9"/>
        <v>6.4864273846252207E-2</v>
      </c>
      <c r="V23">
        <f t="shared" si="10"/>
        <v>4.0594669946727023E-2</v>
      </c>
      <c r="W23">
        <f t="shared" si="11"/>
        <v>82.153122768972267</v>
      </c>
      <c r="X23">
        <f t="shared" si="12"/>
        <v>28.141906566942463</v>
      </c>
      <c r="Y23">
        <f t="shared" si="13"/>
        <v>27.626100000000001</v>
      </c>
      <c r="Z23">
        <f t="shared" si="14"/>
        <v>3.7129055459943219</v>
      </c>
      <c r="AA23">
        <f t="shared" si="15"/>
        <v>49.636536628226033</v>
      </c>
      <c r="AB23">
        <f t="shared" si="16"/>
        <v>1.8845385944820401</v>
      </c>
      <c r="AC23">
        <f t="shared" si="17"/>
        <v>3.7966762439472643</v>
      </c>
      <c r="AD23">
        <f t="shared" si="18"/>
        <v>1.8283669515122818</v>
      </c>
      <c r="AE23">
        <f t="shared" si="19"/>
        <v>-52.82840632914651</v>
      </c>
      <c r="AF23">
        <f t="shared" si="20"/>
        <v>79.395569099256363</v>
      </c>
      <c r="AG23">
        <f t="shared" si="21"/>
        <v>4.4832762786491962</v>
      </c>
      <c r="AH23">
        <f t="shared" si="22"/>
        <v>113.20356181773133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53643.588576926981</v>
      </c>
      <c r="AN23">
        <f t="shared" si="26"/>
        <v>500.22899999999998</v>
      </c>
      <c r="AO23">
        <f t="shared" si="27"/>
        <v>421.39265760050375</v>
      </c>
      <c r="AP23">
        <f t="shared" si="28"/>
        <v>0.84239949623173338</v>
      </c>
      <c r="AQ23">
        <f t="shared" si="29"/>
        <v>0.16423102772724546</v>
      </c>
      <c r="AR23">
        <v>3</v>
      </c>
      <c r="AS23">
        <v>0.5</v>
      </c>
      <c r="AT23" t="s">
        <v>345</v>
      </c>
      <c r="AU23">
        <v>2</v>
      </c>
      <c r="AV23">
        <v>1689266891.5</v>
      </c>
      <c r="AW23">
        <v>29.155799999999999</v>
      </c>
      <c r="AX23">
        <v>28.7346</v>
      </c>
      <c r="AY23">
        <v>18.5122</v>
      </c>
      <c r="AZ23">
        <v>17.806899999999999</v>
      </c>
      <c r="BA23">
        <v>27.8948</v>
      </c>
      <c r="BB23">
        <v>18.3902</v>
      </c>
      <c r="BC23">
        <v>500.10500000000002</v>
      </c>
      <c r="BD23">
        <v>101.76600000000001</v>
      </c>
      <c r="BE23">
        <v>3.38182E-2</v>
      </c>
      <c r="BF23">
        <v>28.008299999999998</v>
      </c>
      <c r="BG23">
        <v>27.626100000000001</v>
      </c>
      <c r="BH23">
        <v>999.9</v>
      </c>
      <c r="BI23">
        <v>0</v>
      </c>
      <c r="BJ23">
        <v>0</v>
      </c>
      <c r="BK23">
        <v>10002.5</v>
      </c>
      <c r="BL23">
        <v>0</v>
      </c>
      <c r="BM23">
        <v>352.44499999999999</v>
      </c>
      <c r="BN23">
        <v>0.92237499999999994</v>
      </c>
      <c r="BO23">
        <v>30.2165</v>
      </c>
      <c r="BP23">
        <v>29.255500000000001</v>
      </c>
      <c r="BQ23">
        <v>0.71153599999999995</v>
      </c>
      <c r="BR23">
        <v>28.7346</v>
      </c>
      <c r="BS23">
        <v>17.806899999999999</v>
      </c>
      <c r="BT23">
        <v>1.8845400000000001</v>
      </c>
      <c r="BU23">
        <v>1.81213</v>
      </c>
      <c r="BV23">
        <v>16.5063</v>
      </c>
      <c r="BW23">
        <v>15.8918</v>
      </c>
      <c r="BX23">
        <v>500.22899999999998</v>
      </c>
      <c r="BY23">
        <v>0.920018</v>
      </c>
      <c r="BZ23">
        <v>7.9982300000000006E-2</v>
      </c>
      <c r="CA23">
        <v>0</v>
      </c>
      <c r="CB23">
        <v>2.6267999999999998</v>
      </c>
      <c r="CC23">
        <v>0</v>
      </c>
      <c r="CD23">
        <v>1397.03</v>
      </c>
      <c r="CE23">
        <v>4504</v>
      </c>
      <c r="CF23">
        <v>34.936999999999998</v>
      </c>
      <c r="CG23">
        <v>39.811999999999998</v>
      </c>
      <c r="CH23">
        <v>36.875</v>
      </c>
      <c r="CI23">
        <v>37.75</v>
      </c>
      <c r="CJ23">
        <v>36</v>
      </c>
      <c r="CK23">
        <v>460.22</v>
      </c>
      <c r="CL23">
        <v>40.01</v>
      </c>
      <c r="CM23">
        <v>0</v>
      </c>
      <c r="CN23">
        <v>1689266891.0999999</v>
      </c>
      <c r="CO23">
        <v>0</v>
      </c>
      <c r="CP23">
        <v>1689266917</v>
      </c>
      <c r="CQ23" t="s">
        <v>369</v>
      </c>
      <c r="CR23">
        <v>1689266917</v>
      </c>
      <c r="CS23">
        <v>1689266909</v>
      </c>
      <c r="CT23">
        <v>7</v>
      </c>
      <c r="CU23">
        <v>-0.502</v>
      </c>
      <c r="CV23">
        <v>-7.0000000000000001E-3</v>
      </c>
      <c r="CW23">
        <v>1.2609999999999999</v>
      </c>
      <c r="CX23">
        <v>0.122</v>
      </c>
      <c r="CY23">
        <v>28</v>
      </c>
      <c r="CZ23">
        <v>18</v>
      </c>
      <c r="DA23">
        <v>0.28000000000000003</v>
      </c>
      <c r="DB23">
        <v>0.2</v>
      </c>
      <c r="DC23">
        <v>-1.5381771288306001</v>
      </c>
      <c r="DD23">
        <v>1.2773546581183439</v>
      </c>
      <c r="DE23">
        <v>8.0799986570070467E-2</v>
      </c>
      <c r="DF23">
        <v>0</v>
      </c>
      <c r="DG23">
        <v>1.217720422961028E-3</v>
      </c>
      <c r="DH23">
        <v>1.568017633658779E-5</v>
      </c>
      <c r="DI23">
        <v>2.5471678799300578E-6</v>
      </c>
      <c r="DJ23">
        <v>1</v>
      </c>
      <c r="DK23">
        <v>6.6595361083980301E-2</v>
      </c>
      <c r="DL23">
        <v>-1.1060990202968891E-3</v>
      </c>
      <c r="DM23">
        <v>1.052785695396528E-4</v>
      </c>
      <c r="DN23">
        <v>1</v>
      </c>
      <c r="DO23">
        <v>2</v>
      </c>
      <c r="DP23">
        <v>3</v>
      </c>
      <c r="DQ23" t="s">
        <v>354</v>
      </c>
      <c r="DR23">
        <v>3.1056300000000001</v>
      </c>
      <c r="DS23">
        <v>2.6657000000000002</v>
      </c>
      <c r="DT23">
        <v>8.4080000000000005E-3</v>
      </c>
      <c r="DU23">
        <v>8.7220200000000005E-3</v>
      </c>
      <c r="DV23">
        <v>8.78858E-2</v>
      </c>
      <c r="DW23">
        <v>8.7911600000000006E-2</v>
      </c>
      <c r="DX23">
        <v>28721.200000000001</v>
      </c>
      <c r="DY23">
        <v>31224.6</v>
      </c>
      <c r="DZ23">
        <v>27433.8</v>
      </c>
      <c r="EA23">
        <v>29615.1</v>
      </c>
      <c r="EB23">
        <v>31314.2</v>
      </c>
      <c r="EC23">
        <v>33343.5</v>
      </c>
      <c r="ED23">
        <v>37630.699999999997</v>
      </c>
      <c r="EE23">
        <v>40649.300000000003</v>
      </c>
      <c r="EF23">
        <v>2.1596500000000001</v>
      </c>
      <c r="EG23">
        <v>2.1481499999999998</v>
      </c>
      <c r="EH23">
        <v>2.0470499999999999E-2</v>
      </c>
      <c r="EI23">
        <v>0</v>
      </c>
      <c r="EJ23">
        <v>27.291499999999999</v>
      </c>
      <c r="EK23">
        <v>999.9</v>
      </c>
      <c r="EL23">
        <v>56.6</v>
      </c>
      <c r="EM23">
        <v>28.6</v>
      </c>
      <c r="EN23">
        <v>21.854900000000001</v>
      </c>
      <c r="EO23">
        <v>63.919899999999998</v>
      </c>
      <c r="EP23">
        <v>7.5961499999999997</v>
      </c>
      <c r="EQ23">
        <v>1</v>
      </c>
      <c r="ER23">
        <v>1.29141E-2</v>
      </c>
      <c r="ES23">
        <v>0</v>
      </c>
      <c r="ET23">
        <v>20.238900000000001</v>
      </c>
      <c r="EU23">
        <v>5.2572700000000001</v>
      </c>
      <c r="EV23">
        <v>12.0579</v>
      </c>
      <c r="EW23">
        <v>4.9730999999999996</v>
      </c>
      <c r="EX23">
        <v>3.29365</v>
      </c>
      <c r="EY23">
        <v>2703.6</v>
      </c>
      <c r="EZ23">
        <v>9999</v>
      </c>
      <c r="FA23">
        <v>9999</v>
      </c>
      <c r="FB23">
        <v>59.7</v>
      </c>
      <c r="FC23">
        <v>4.9721500000000001</v>
      </c>
      <c r="FD23">
        <v>1.8706499999999999</v>
      </c>
      <c r="FE23">
        <v>1.8768400000000001</v>
      </c>
      <c r="FF23">
        <v>1.8699600000000001</v>
      </c>
      <c r="FG23">
        <v>1.87307</v>
      </c>
      <c r="FH23">
        <v>1.87469</v>
      </c>
      <c r="FI23">
        <v>1.87399</v>
      </c>
      <c r="FJ23">
        <v>1.8754599999999999</v>
      </c>
      <c r="FK23">
        <v>0</v>
      </c>
      <c r="FL23">
        <v>0</v>
      </c>
      <c r="FM23">
        <v>0</v>
      </c>
      <c r="FN23">
        <v>0</v>
      </c>
      <c r="FO23" t="s">
        <v>348</v>
      </c>
      <c r="FP23" t="s">
        <v>349</v>
      </c>
      <c r="FQ23" t="s">
        <v>350</v>
      </c>
      <c r="FR23" t="s">
        <v>350</v>
      </c>
      <c r="FS23" t="s">
        <v>350</v>
      </c>
      <c r="FT23" t="s">
        <v>350</v>
      </c>
      <c r="FU23">
        <v>0</v>
      </c>
      <c r="FV23">
        <v>100</v>
      </c>
      <c r="FW23">
        <v>100</v>
      </c>
      <c r="FX23">
        <v>1.2609999999999999</v>
      </c>
      <c r="FY23">
        <v>0.122</v>
      </c>
      <c r="FZ23">
        <v>1.7621500000000201</v>
      </c>
      <c r="GA23">
        <v>0</v>
      </c>
      <c r="GB23">
        <v>0</v>
      </c>
      <c r="GC23">
        <v>0</v>
      </c>
      <c r="GD23">
        <v>0.12827000000000061</v>
      </c>
      <c r="GE23">
        <v>0</v>
      </c>
      <c r="GF23">
        <v>0</v>
      </c>
      <c r="GG23">
        <v>0</v>
      </c>
      <c r="GH23">
        <v>-1</v>
      </c>
      <c r="GI23">
        <v>-1</v>
      </c>
      <c r="GJ23">
        <v>-1</v>
      </c>
      <c r="GK23">
        <v>-1</v>
      </c>
      <c r="GL23">
        <v>37.299999999999997</v>
      </c>
      <c r="GM23">
        <v>37.299999999999997</v>
      </c>
      <c r="GN23">
        <v>0.230713</v>
      </c>
      <c r="GO23">
        <v>0</v>
      </c>
      <c r="GP23">
        <v>1.39893</v>
      </c>
      <c r="GQ23">
        <v>2.2888199999999999</v>
      </c>
      <c r="GR23">
        <v>1.4489700000000001</v>
      </c>
      <c r="GS23">
        <v>2.5280800000000001</v>
      </c>
      <c r="GT23">
        <v>31.302600000000002</v>
      </c>
      <c r="GU23">
        <v>14.3772</v>
      </c>
      <c r="GV23">
        <v>18</v>
      </c>
      <c r="GW23">
        <v>511.98399999999998</v>
      </c>
      <c r="GX23">
        <v>530.47400000000005</v>
      </c>
      <c r="GY23">
        <v>27.447099999999999</v>
      </c>
      <c r="GZ23">
        <v>27.464500000000001</v>
      </c>
      <c r="HA23">
        <v>30.000599999999999</v>
      </c>
      <c r="HB23">
        <v>27.348600000000001</v>
      </c>
      <c r="HC23">
        <v>27.305700000000002</v>
      </c>
      <c r="HD23">
        <v>100</v>
      </c>
      <c r="HE23">
        <v>21.7685</v>
      </c>
      <c r="HF23">
        <v>49.5625</v>
      </c>
      <c r="HG23">
        <v>-999.9</v>
      </c>
      <c r="HH23">
        <v>400</v>
      </c>
      <c r="HI23">
        <v>17.883199999999999</v>
      </c>
      <c r="HJ23">
        <v>101.515</v>
      </c>
      <c r="HK23">
        <v>101.548</v>
      </c>
    </row>
    <row r="24" spans="1:219" x14ac:dyDescent="0.2">
      <c r="A24">
        <v>8</v>
      </c>
      <c r="B24">
        <v>1689268273.5999999</v>
      </c>
      <c r="C24">
        <v>12126.099999904631</v>
      </c>
      <c r="D24" t="s">
        <v>370</v>
      </c>
      <c r="E24" s="1" t="s">
        <v>371</v>
      </c>
      <c r="F24">
        <v>0</v>
      </c>
      <c r="G24">
        <v>21.7</v>
      </c>
      <c r="H24" t="s">
        <v>344</v>
      </c>
      <c r="I24">
        <v>60</v>
      </c>
      <c r="J24">
        <v>105</v>
      </c>
      <c r="K24" s="2">
        <v>1689268273.5999999</v>
      </c>
      <c r="L24" s="2">
        <f t="shared" si="0"/>
        <v>4.1814153353326636E-4</v>
      </c>
      <c r="M24" s="2">
        <f t="shared" si="1"/>
        <v>0.41814153353326639</v>
      </c>
      <c r="N24" s="2">
        <f t="shared" si="2"/>
        <v>-0.459989854257567</v>
      </c>
      <c r="O24" s="2">
        <f t="shared" si="3"/>
        <v>6.1337000000000002</v>
      </c>
      <c r="P24" s="2">
        <f t="shared" si="4"/>
        <v>35.412266903958191</v>
      </c>
      <c r="Q24" s="2">
        <f t="shared" si="5"/>
        <v>3.606261042349256</v>
      </c>
      <c r="R24" s="2">
        <f t="shared" si="6"/>
        <v>0.62463449220713996</v>
      </c>
      <c r="S24" s="2">
        <f t="shared" si="7"/>
        <v>2.4737931040545471E-2</v>
      </c>
      <c r="T24">
        <f t="shared" si="8"/>
        <v>3.8525711040796891</v>
      </c>
      <c r="U24">
        <f t="shared" si="9"/>
        <v>2.4650021924991855E-2</v>
      </c>
      <c r="V24">
        <f t="shared" si="10"/>
        <v>1.5414135827798433E-2</v>
      </c>
      <c r="W24">
        <f t="shared" si="11"/>
        <v>82.113879700029997</v>
      </c>
      <c r="X24">
        <f t="shared" si="12"/>
        <v>27.1931194696906</v>
      </c>
      <c r="Y24">
        <f t="shared" si="13"/>
        <v>26.447500000000002</v>
      </c>
      <c r="Z24">
        <f t="shared" si="14"/>
        <v>3.4646489508910054</v>
      </c>
      <c r="AA24">
        <f t="shared" si="15"/>
        <v>50.06438811901176</v>
      </c>
      <c r="AB24">
        <f t="shared" si="16"/>
        <v>1.7816803492850999</v>
      </c>
      <c r="AC24">
        <f t="shared" si="17"/>
        <v>3.5587778383503572</v>
      </c>
      <c r="AD24">
        <f t="shared" si="18"/>
        <v>1.6829686016059056</v>
      </c>
      <c r="AE24">
        <f t="shared" si="19"/>
        <v>-18.440041628817045</v>
      </c>
      <c r="AF24">
        <f t="shared" si="20"/>
        <v>94.565725024239057</v>
      </c>
      <c r="AG24">
        <f t="shared" si="21"/>
        <v>5.2801559085729863</v>
      </c>
      <c r="AH24">
        <f t="shared" si="22"/>
        <v>163.51971900402501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53830.211100493711</v>
      </c>
      <c r="AN24">
        <f t="shared" si="26"/>
        <v>499.983</v>
      </c>
      <c r="AO24">
        <f t="shared" si="27"/>
        <v>421.1860272020881</v>
      </c>
      <c r="AP24">
        <f t="shared" si="28"/>
        <v>0.84240069602784118</v>
      </c>
      <c r="AQ24">
        <f t="shared" si="29"/>
        <v>0.16423334333373335</v>
      </c>
      <c r="AR24">
        <v>3</v>
      </c>
      <c r="AS24">
        <v>0.5</v>
      </c>
      <c r="AT24" t="s">
        <v>345</v>
      </c>
      <c r="AU24">
        <v>2</v>
      </c>
      <c r="AV24">
        <v>1689268273.5999999</v>
      </c>
      <c r="AW24">
        <v>6.1337000000000002</v>
      </c>
      <c r="AX24">
        <v>5.8592399999999998</v>
      </c>
      <c r="AY24">
        <v>17.4955</v>
      </c>
      <c r="AZ24">
        <v>17.248999999999999</v>
      </c>
      <c r="BA24">
        <v>4.9497</v>
      </c>
      <c r="BB24">
        <v>17.3765</v>
      </c>
      <c r="BC24">
        <v>499.99099999999999</v>
      </c>
      <c r="BD24">
        <v>101.806</v>
      </c>
      <c r="BE24">
        <v>3.0492200000000001E-2</v>
      </c>
      <c r="BF24">
        <v>26.902799999999999</v>
      </c>
      <c r="BG24">
        <v>26.447500000000002</v>
      </c>
      <c r="BH24">
        <v>999.9</v>
      </c>
      <c r="BI24">
        <v>0</v>
      </c>
      <c r="BJ24">
        <v>0</v>
      </c>
      <c r="BK24">
        <v>9996.25</v>
      </c>
      <c r="BL24">
        <v>0</v>
      </c>
      <c r="BM24">
        <v>19.791799999999999</v>
      </c>
      <c r="BN24">
        <v>0.35098499999999999</v>
      </c>
      <c r="BO24">
        <v>6.3208299999999999</v>
      </c>
      <c r="BP24">
        <v>5.9620800000000003</v>
      </c>
      <c r="BQ24">
        <v>0.249254</v>
      </c>
      <c r="BR24">
        <v>5.8592399999999998</v>
      </c>
      <c r="BS24">
        <v>17.248999999999999</v>
      </c>
      <c r="BT24">
        <v>1.78142</v>
      </c>
      <c r="BU24">
        <v>1.75604</v>
      </c>
      <c r="BV24">
        <v>15.624700000000001</v>
      </c>
      <c r="BW24">
        <v>15.4009</v>
      </c>
      <c r="BX24">
        <v>499.983</v>
      </c>
      <c r="BY24">
        <v>0.91998100000000005</v>
      </c>
      <c r="BZ24">
        <v>8.0019199999999999E-2</v>
      </c>
      <c r="CA24">
        <v>0</v>
      </c>
      <c r="CB24">
        <v>2.4300000000000002</v>
      </c>
      <c r="CC24">
        <v>0</v>
      </c>
      <c r="CD24">
        <v>1213.97</v>
      </c>
      <c r="CE24">
        <v>4501.71</v>
      </c>
      <c r="CF24">
        <v>35.936999999999998</v>
      </c>
      <c r="CG24">
        <v>39.186999999999998</v>
      </c>
      <c r="CH24">
        <v>37.686999999999998</v>
      </c>
      <c r="CI24">
        <v>37.936999999999998</v>
      </c>
      <c r="CJ24">
        <v>36.625</v>
      </c>
      <c r="CK24">
        <v>459.97</v>
      </c>
      <c r="CL24">
        <v>40.01</v>
      </c>
      <c r="CM24">
        <v>0</v>
      </c>
      <c r="CN24">
        <v>1689268273.5</v>
      </c>
      <c r="CO24">
        <v>0</v>
      </c>
      <c r="CP24">
        <v>1689268301.5999999</v>
      </c>
      <c r="CQ24" t="s">
        <v>372</v>
      </c>
      <c r="CR24">
        <v>1689268301.5999999</v>
      </c>
      <c r="CS24">
        <v>1689268290.5999999</v>
      </c>
      <c r="CT24">
        <v>8</v>
      </c>
      <c r="CU24">
        <v>-7.6999999999999999E-2</v>
      </c>
      <c r="CV24">
        <v>-3.0000000000000001E-3</v>
      </c>
      <c r="CW24">
        <v>1.1839999999999999</v>
      </c>
      <c r="CX24">
        <v>0.11899999999999999</v>
      </c>
      <c r="CY24">
        <v>6</v>
      </c>
      <c r="CZ24">
        <v>17</v>
      </c>
      <c r="DA24">
        <v>0.28000000000000003</v>
      </c>
      <c r="DB24">
        <v>0.17</v>
      </c>
      <c r="DC24">
        <v>-0.62409161724899875</v>
      </c>
      <c r="DD24">
        <v>0.71429102498620411</v>
      </c>
      <c r="DE24">
        <v>3.6087403469621353E-2</v>
      </c>
      <c r="DF24">
        <v>1</v>
      </c>
      <c r="DG24">
        <v>4.1209292516156809E-4</v>
      </c>
      <c r="DH24">
        <v>5.9569771849889773E-5</v>
      </c>
      <c r="DI24">
        <v>4.3631246253994477E-6</v>
      </c>
      <c r="DJ24">
        <v>1</v>
      </c>
      <c r="DK24">
        <v>2.4539240210356261E-2</v>
      </c>
      <c r="DL24">
        <v>3.847246785759934E-3</v>
      </c>
      <c r="DM24">
        <v>1.9070197731062611E-4</v>
      </c>
      <c r="DN24">
        <v>1</v>
      </c>
      <c r="DO24">
        <v>3</v>
      </c>
      <c r="DP24">
        <v>3</v>
      </c>
      <c r="DQ24" t="s">
        <v>347</v>
      </c>
      <c r="DR24">
        <v>3.1054599999999999</v>
      </c>
      <c r="DS24">
        <v>2.6623199999999998</v>
      </c>
      <c r="DT24">
        <v>1.5062700000000001E-3</v>
      </c>
      <c r="DU24">
        <v>1.7953699999999999E-3</v>
      </c>
      <c r="DV24">
        <v>8.4526799999999999E-2</v>
      </c>
      <c r="DW24">
        <v>8.6111400000000005E-2</v>
      </c>
      <c r="DX24">
        <v>28951.7</v>
      </c>
      <c r="DY24">
        <v>31487.8</v>
      </c>
      <c r="DZ24">
        <v>27458.3</v>
      </c>
      <c r="EA24">
        <v>29653.9</v>
      </c>
      <c r="EB24">
        <v>31462.7</v>
      </c>
      <c r="EC24">
        <v>33459.599999999999</v>
      </c>
      <c r="ED24">
        <v>37668.1</v>
      </c>
      <c r="EE24">
        <v>40708.800000000003</v>
      </c>
      <c r="EF24">
        <v>2.1687500000000002</v>
      </c>
      <c r="EG24">
        <v>2.1657999999999999</v>
      </c>
      <c r="EH24">
        <v>9.6239099999999994E-2</v>
      </c>
      <c r="EI24">
        <v>0</v>
      </c>
      <c r="EJ24">
        <v>24.870200000000001</v>
      </c>
      <c r="EK24">
        <v>999.9</v>
      </c>
      <c r="EL24">
        <v>56.2</v>
      </c>
      <c r="EM24">
        <v>28</v>
      </c>
      <c r="EN24">
        <v>20.948599999999999</v>
      </c>
      <c r="EO24">
        <v>63.646500000000003</v>
      </c>
      <c r="EP24">
        <v>7.7083399999999997</v>
      </c>
      <c r="EQ24">
        <v>1</v>
      </c>
      <c r="ER24">
        <v>-6.5045699999999998E-2</v>
      </c>
      <c r="ES24">
        <v>0</v>
      </c>
      <c r="ET24">
        <v>20.239699999999999</v>
      </c>
      <c r="EU24">
        <v>5.2536800000000001</v>
      </c>
      <c r="EV24">
        <v>12.0549</v>
      </c>
      <c r="EW24">
        <v>4.9733000000000001</v>
      </c>
      <c r="EX24">
        <v>3.2932800000000002</v>
      </c>
      <c r="EY24">
        <v>2734.9</v>
      </c>
      <c r="EZ24">
        <v>9999</v>
      </c>
      <c r="FA24">
        <v>9999</v>
      </c>
      <c r="FB24">
        <v>60.1</v>
      </c>
      <c r="FC24">
        <v>4.9721200000000003</v>
      </c>
      <c r="FD24">
        <v>1.87056</v>
      </c>
      <c r="FE24">
        <v>1.87673</v>
      </c>
      <c r="FF24">
        <v>1.86981</v>
      </c>
      <c r="FG24">
        <v>1.8729899999999999</v>
      </c>
      <c r="FH24">
        <v>1.8745400000000001</v>
      </c>
      <c r="FI24">
        <v>1.8739300000000001</v>
      </c>
      <c r="FJ24">
        <v>1.8753200000000001</v>
      </c>
      <c r="FK24">
        <v>0</v>
      </c>
      <c r="FL24">
        <v>0</v>
      </c>
      <c r="FM24">
        <v>0</v>
      </c>
      <c r="FN24">
        <v>0</v>
      </c>
      <c r="FO24" t="s">
        <v>348</v>
      </c>
      <c r="FP24" t="s">
        <v>349</v>
      </c>
      <c r="FQ24" t="s">
        <v>350</v>
      </c>
      <c r="FR24" t="s">
        <v>350</v>
      </c>
      <c r="FS24" t="s">
        <v>350</v>
      </c>
      <c r="FT24" t="s">
        <v>350</v>
      </c>
      <c r="FU24">
        <v>0</v>
      </c>
      <c r="FV24">
        <v>100</v>
      </c>
      <c r="FW24">
        <v>100</v>
      </c>
      <c r="FX24">
        <v>1.1839999999999999</v>
      </c>
      <c r="FY24">
        <v>0.11899999999999999</v>
      </c>
      <c r="FZ24">
        <v>1.260523809523814</v>
      </c>
      <c r="GA24">
        <v>0</v>
      </c>
      <c r="GB24">
        <v>0</v>
      </c>
      <c r="GC24">
        <v>0</v>
      </c>
      <c r="GD24">
        <v>0.121742857142852</v>
      </c>
      <c r="GE24">
        <v>0</v>
      </c>
      <c r="GF24">
        <v>0</v>
      </c>
      <c r="GG24">
        <v>0</v>
      </c>
      <c r="GH24">
        <v>-1</v>
      </c>
      <c r="GI24">
        <v>-1</v>
      </c>
      <c r="GJ24">
        <v>-1</v>
      </c>
      <c r="GK24">
        <v>-1</v>
      </c>
      <c r="GL24">
        <v>22.6</v>
      </c>
      <c r="GM24">
        <v>22.7</v>
      </c>
      <c r="GN24">
        <v>0.18066399999999999</v>
      </c>
      <c r="GO24">
        <v>0</v>
      </c>
      <c r="GP24">
        <v>1.39893</v>
      </c>
      <c r="GQ24">
        <v>2.2875999999999999</v>
      </c>
      <c r="GR24">
        <v>1.4489700000000001</v>
      </c>
      <c r="GS24">
        <v>2.4255399999999998</v>
      </c>
      <c r="GT24">
        <v>30.243400000000001</v>
      </c>
      <c r="GU24">
        <v>14.2196</v>
      </c>
      <c r="GV24">
        <v>18</v>
      </c>
      <c r="GW24">
        <v>508.95</v>
      </c>
      <c r="GX24">
        <v>533.85799999999995</v>
      </c>
      <c r="GY24">
        <v>26.283200000000001</v>
      </c>
      <c r="GZ24">
        <v>26.421199999999999</v>
      </c>
      <c r="HA24">
        <v>30.0001</v>
      </c>
      <c r="HB24">
        <v>26.430900000000001</v>
      </c>
      <c r="HC24">
        <v>26.4008</v>
      </c>
      <c r="HD24">
        <v>100</v>
      </c>
      <c r="HE24">
        <v>21.265799999999999</v>
      </c>
      <c r="HF24">
        <v>49.629800000000003</v>
      </c>
      <c r="HG24">
        <v>-999.9</v>
      </c>
      <c r="HH24">
        <v>400</v>
      </c>
      <c r="HI24">
        <v>17.239000000000001</v>
      </c>
      <c r="HJ24">
        <v>101.61199999999999</v>
      </c>
      <c r="HK24">
        <v>101.69</v>
      </c>
    </row>
    <row r="25" spans="1:219" x14ac:dyDescent="0.2">
      <c r="A25">
        <v>9</v>
      </c>
      <c r="B25">
        <v>1689270524.5</v>
      </c>
      <c r="C25">
        <v>14377</v>
      </c>
      <c r="D25" t="s">
        <v>373</v>
      </c>
      <c r="E25" s="1" t="s">
        <v>374</v>
      </c>
      <c r="F25">
        <v>0</v>
      </c>
      <c r="G25">
        <v>22.8</v>
      </c>
      <c r="H25" t="s">
        <v>397</v>
      </c>
      <c r="I25">
        <v>260</v>
      </c>
      <c r="J25">
        <v>105</v>
      </c>
      <c r="K25" s="2">
        <v>1689270524.5</v>
      </c>
      <c r="L25" s="2">
        <f t="shared" si="0"/>
        <v>4.2886567235982028E-4</v>
      </c>
      <c r="M25" s="2">
        <f t="shared" si="1"/>
        <v>0.42886567235982026</v>
      </c>
      <c r="N25" s="2">
        <f t="shared" si="2"/>
        <v>2.0524025092759728</v>
      </c>
      <c r="O25" s="2">
        <f t="shared" si="3"/>
        <v>398.67899999999997</v>
      </c>
      <c r="P25" s="2">
        <f t="shared" si="4"/>
        <v>234.26951882807609</v>
      </c>
      <c r="Q25" s="2">
        <f t="shared" si="5"/>
        <v>23.847076336590664</v>
      </c>
      <c r="R25" s="2">
        <f t="shared" si="6"/>
        <v>40.582866240369896</v>
      </c>
      <c r="S25" s="2">
        <f t="shared" si="7"/>
        <v>2.1350607537824015E-2</v>
      </c>
      <c r="T25">
        <f t="shared" si="8"/>
        <v>3.848075647731128</v>
      </c>
      <c r="U25">
        <f t="shared" si="9"/>
        <v>2.1285013974169546E-2</v>
      </c>
      <c r="V25">
        <f t="shared" si="10"/>
        <v>1.3309010160040671E-2</v>
      </c>
      <c r="W25">
        <f t="shared" si="11"/>
        <v>82.138257688637168</v>
      </c>
      <c r="X25">
        <f t="shared" si="12"/>
        <v>29.640315465494979</v>
      </c>
      <c r="Y25">
        <f t="shared" si="13"/>
        <v>29.129300000000001</v>
      </c>
      <c r="Z25">
        <f t="shared" si="14"/>
        <v>4.0519620459629326</v>
      </c>
      <c r="AA25">
        <f t="shared" si="15"/>
        <v>50.251779263506926</v>
      </c>
      <c r="AB25">
        <f t="shared" si="16"/>
        <v>2.0625569752498198</v>
      </c>
      <c r="AC25">
        <f t="shared" si="17"/>
        <v>4.1044456643700542</v>
      </c>
      <c r="AD25">
        <f t="shared" si="18"/>
        <v>1.9894050707131128</v>
      </c>
      <c r="AE25">
        <f t="shared" si="19"/>
        <v>-18.912976151068076</v>
      </c>
      <c r="AF25">
        <f t="shared" si="20"/>
        <v>46.221520822602962</v>
      </c>
      <c r="AG25">
        <f t="shared" si="21"/>
        <v>2.6507619987811237</v>
      </c>
      <c r="AH25">
        <f t="shared" si="22"/>
        <v>112.09756435895318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53306.512970270662</v>
      </c>
      <c r="AN25">
        <f t="shared" si="26"/>
        <v>500.14299999999997</v>
      </c>
      <c r="AO25">
        <f t="shared" si="27"/>
        <v>421.31982719618503</v>
      </c>
      <c r="AP25">
        <f t="shared" si="28"/>
        <v>0.84239872835606022</v>
      </c>
      <c r="AQ25">
        <f t="shared" si="29"/>
        <v>0.16422954572719636</v>
      </c>
      <c r="AR25">
        <v>3</v>
      </c>
      <c r="AS25">
        <v>0.5</v>
      </c>
      <c r="AT25" t="s">
        <v>345</v>
      </c>
      <c r="AU25">
        <v>2</v>
      </c>
      <c r="AV25">
        <v>1689270524.5</v>
      </c>
      <c r="AW25">
        <v>398.67899999999997</v>
      </c>
      <c r="AX25">
        <v>400.01299999999998</v>
      </c>
      <c r="AY25">
        <v>20.2622</v>
      </c>
      <c r="AZ25">
        <v>20.010100000000001</v>
      </c>
      <c r="BA25">
        <v>396.774</v>
      </c>
      <c r="BB25">
        <v>20.153199999999998</v>
      </c>
      <c r="BC25">
        <v>500.01100000000002</v>
      </c>
      <c r="BD25">
        <v>101.761</v>
      </c>
      <c r="BE25">
        <v>3.2338100000000002E-2</v>
      </c>
      <c r="BF25">
        <v>29.3521</v>
      </c>
      <c r="BG25">
        <v>29.129300000000001</v>
      </c>
      <c r="BH25">
        <v>999.9</v>
      </c>
      <c r="BI25">
        <v>0</v>
      </c>
      <c r="BJ25">
        <v>0</v>
      </c>
      <c r="BK25">
        <v>9983.75</v>
      </c>
      <c r="BL25">
        <v>0</v>
      </c>
      <c r="BM25">
        <v>207.61699999999999</v>
      </c>
      <c r="BN25">
        <v>-2.05566</v>
      </c>
      <c r="BO25">
        <v>406.19099999999997</v>
      </c>
      <c r="BP25">
        <v>408.18099999999998</v>
      </c>
      <c r="BQ25">
        <v>0.26163900000000001</v>
      </c>
      <c r="BR25">
        <v>400.01299999999998</v>
      </c>
      <c r="BS25">
        <v>20.010100000000001</v>
      </c>
      <c r="BT25">
        <v>2.0628700000000002</v>
      </c>
      <c r="BU25">
        <v>2.0362499999999999</v>
      </c>
      <c r="BV25">
        <v>17.935400000000001</v>
      </c>
      <c r="BW25">
        <v>17.728999999999999</v>
      </c>
      <c r="BX25">
        <v>500.14299999999997</v>
      </c>
      <c r="BY25">
        <v>0.92003800000000002</v>
      </c>
      <c r="BZ25">
        <v>7.99618E-2</v>
      </c>
      <c r="CA25">
        <v>0</v>
      </c>
      <c r="CB25">
        <v>2.6463999999999999</v>
      </c>
      <c r="CC25">
        <v>0</v>
      </c>
      <c r="CD25">
        <v>1297</v>
      </c>
      <c r="CE25">
        <v>4503.26</v>
      </c>
      <c r="CF25">
        <v>36.625</v>
      </c>
      <c r="CG25">
        <v>41.811999999999998</v>
      </c>
      <c r="CH25">
        <v>38.686999999999998</v>
      </c>
      <c r="CI25">
        <v>39.75</v>
      </c>
      <c r="CJ25">
        <v>37.811999999999998</v>
      </c>
      <c r="CK25">
        <v>460.15</v>
      </c>
      <c r="CL25">
        <v>39.99</v>
      </c>
      <c r="CM25">
        <v>0</v>
      </c>
      <c r="CN25">
        <v>1689270524.7</v>
      </c>
      <c r="CO25">
        <v>0</v>
      </c>
      <c r="CP25">
        <v>1689270544</v>
      </c>
      <c r="CQ25" t="s">
        <v>375</v>
      </c>
      <c r="CR25">
        <v>1689270544</v>
      </c>
      <c r="CS25">
        <v>1689270540.5</v>
      </c>
      <c r="CT25">
        <v>9</v>
      </c>
      <c r="CU25">
        <v>0.72099999999999997</v>
      </c>
      <c r="CV25">
        <v>-0.01</v>
      </c>
      <c r="CW25">
        <v>1.905</v>
      </c>
      <c r="CX25">
        <v>0.109</v>
      </c>
      <c r="CY25">
        <v>400</v>
      </c>
      <c r="CZ25">
        <v>20</v>
      </c>
      <c r="DA25">
        <v>0.52</v>
      </c>
      <c r="DB25">
        <v>0.15</v>
      </c>
      <c r="DC25">
        <v>3.2689217392599632</v>
      </c>
      <c r="DD25">
        <v>-0.23445823863151999</v>
      </c>
      <c r="DE25">
        <v>2.8338027014380839E-2</v>
      </c>
      <c r="DF25">
        <v>1</v>
      </c>
      <c r="DG25">
        <v>4.3735107969916198E-4</v>
      </c>
      <c r="DH25">
        <v>3.5340067942570469E-4</v>
      </c>
      <c r="DI25">
        <v>2.8692980088837639E-5</v>
      </c>
      <c r="DJ25">
        <v>1</v>
      </c>
      <c r="DK25">
        <v>2.2546859045145029E-2</v>
      </c>
      <c r="DL25">
        <v>1.132097253320294E-2</v>
      </c>
      <c r="DM25">
        <v>7.3758441956896638E-4</v>
      </c>
      <c r="DN25">
        <v>1</v>
      </c>
      <c r="DO25">
        <v>3</v>
      </c>
      <c r="DP25">
        <v>3</v>
      </c>
      <c r="DQ25" t="s">
        <v>347</v>
      </c>
      <c r="DR25">
        <v>3.10595</v>
      </c>
      <c r="DS25">
        <v>2.6640600000000001</v>
      </c>
      <c r="DT25">
        <v>9.6658599999999997E-2</v>
      </c>
      <c r="DU25">
        <v>9.8002699999999998E-2</v>
      </c>
      <c r="DV25">
        <v>9.37027E-2</v>
      </c>
      <c r="DW25">
        <v>9.5436499999999994E-2</v>
      </c>
      <c r="DX25">
        <v>26122.7</v>
      </c>
      <c r="DY25">
        <v>28348</v>
      </c>
      <c r="DZ25">
        <v>27393.8</v>
      </c>
      <c r="EA25">
        <v>29551.4</v>
      </c>
      <c r="EB25">
        <v>31074.7</v>
      </c>
      <c r="EC25">
        <v>32988.1</v>
      </c>
      <c r="ED25">
        <v>37578.5</v>
      </c>
      <c r="EE25">
        <v>40545.300000000003</v>
      </c>
      <c r="EF25">
        <v>2.1486700000000001</v>
      </c>
      <c r="EG25">
        <v>2.1329799999999999</v>
      </c>
      <c r="EH25">
        <v>2.9250999999999999E-2</v>
      </c>
      <c r="EI25">
        <v>0</v>
      </c>
      <c r="EJ25">
        <v>28.6525</v>
      </c>
      <c r="EK25">
        <v>999.9</v>
      </c>
      <c r="EL25">
        <v>62.1</v>
      </c>
      <c r="EM25">
        <v>28.5</v>
      </c>
      <c r="EN25">
        <v>23.841000000000001</v>
      </c>
      <c r="EO25">
        <v>63.726799999999997</v>
      </c>
      <c r="EP25">
        <v>7.1314099999999998</v>
      </c>
      <c r="EQ25">
        <v>1</v>
      </c>
      <c r="ER25">
        <v>8.68699E-2</v>
      </c>
      <c r="ES25">
        <v>0</v>
      </c>
      <c r="ET25">
        <v>20.238600000000002</v>
      </c>
      <c r="EU25">
        <v>5.2535299999999996</v>
      </c>
      <c r="EV25">
        <v>12.0579</v>
      </c>
      <c r="EW25">
        <v>4.9729000000000001</v>
      </c>
      <c r="EX25">
        <v>3.29358</v>
      </c>
      <c r="EY25">
        <v>2785.8</v>
      </c>
      <c r="EZ25">
        <v>9999</v>
      </c>
      <c r="FA25">
        <v>9999</v>
      </c>
      <c r="FB25">
        <v>60.7</v>
      </c>
      <c r="FC25">
        <v>4.9721799999999998</v>
      </c>
      <c r="FD25">
        <v>1.87073</v>
      </c>
      <c r="FE25">
        <v>1.8768899999999999</v>
      </c>
      <c r="FF25">
        <v>1.8699600000000001</v>
      </c>
      <c r="FG25">
        <v>1.87317</v>
      </c>
      <c r="FH25">
        <v>1.8746700000000001</v>
      </c>
      <c r="FI25">
        <v>1.8740600000000001</v>
      </c>
      <c r="FJ25">
        <v>1.8754599999999999</v>
      </c>
      <c r="FK25">
        <v>0</v>
      </c>
      <c r="FL25">
        <v>0</v>
      </c>
      <c r="FM25">
        <v>0</v>
      </c>
      <c r="FN25">
        <v>0</v>
      </c>
      <c r="FO25" t="s">
        <v>348</v>
      </c>
      <c r="FP25" t="s">
        <v>349</v>
      </c>
      <c r="FQ25" t="s">
        <v>350</v>
      </c>
      <c r="FR25" t="s">
        <v>350</v>
      </c>
      <c r="FS25" t="s">
        <v>350</v>
      </c>
      <c r="FT25" t="s">
        <v>350</v>
      </c>
      <c r="FU25">
        <v>0</v>
      </c>
      <c r="FV25">
        <v>100</v>
      </c>
      <c r="FW25">
        <v>100</v>
      </c>
      <c r="FX25">
        <v>1.905</v>
      </c>
      <c r="FY25">
        <v>0.109</v>
      </c>
      <c r="FZ25">
        <v>1.1836199999999999</v>
      </c>
      <c r="GA25">
        <v>0</v>
      </c>
      <c r="GB25">
        <v>0</v>
      </c>
      <c r="GC25">
        <v>0</v>
      </c>
      <c r="GD25">
        <v>0.11860500000000231</v>
      </c>
      <c r="GE25">
        <v>0</v>
      </c>
      <c r="GF25">
        <v>0</v>
      </c>
      <c r="GG25">
        <v>0</v>
      </c>
      <c r="GH25">
        <v>-1</v>
      </c>
      <c r="GI25">
        <v>-1</v>
      </c>
      <c r="GJ25">
        <v>-1</v>
      </c>
      <c r="GK25">
        <v>-1</v>
      </c>
      <c r="GL25">
        <v>37</v>
      </c>
      <c r="GM25">
        <v>37.200000000000003</v>
      </c>
      <c r="GN25">
        <v>1.0400400000000001</v>
      </c>
      <c r="GO25">
        <v>2.51953</v>
      </c>
      <c r="GP25">
        <v>1.39893</v>
      </c>
      <c r="GQ25">
        <v>2.2875999999999999</v>
      </c>
      <c r="GR25">
        <v>1.4489700000000001</v>
      </c>
      <c r="GS25">
        <v>2.36084</v>
      </c>
      <c r="GT25">
        <v>32.332799999999999</v>
      </c>
      <c r="GU25">
        <v>14.0007</v>
      </c>
      <c r="GV25">
        <v>18</v>
      </c>
      <c r="GW25">
        <v>514.66099999999994</v>
      </c>
      <c r="GX25">
        <v>529.66600000000005</v>
      </c>
      <c r="GY25">
        <v>29.021599999999999</v>
      </c>
      <c r="GZ25">
        <v>28.539100000000001</v>
      </c>
      <c r="HA25">
        <v>30.0002</v>
      </c>
      <c r="HB25">
        <v>28.374300000000002</v>
      </c>
      <c r="HC25">
        <v>28.314399999999999</v>
      </c>
      <c r="HD25">
        <v>20.778600000000001</v>
      </c>
      <c r="HE25">
        <v>21.169699999999999</v>
      </c>
      <c r="HF25">
        <v>62.456200000000003</v>
      </c>
      <c r="HG25">
        <v>-999.9</v>
      </c>
      <c r="HH25">
        <v>400</v>
      </c>
      <c r="HI25">
        <v>19.932500000000001</v>
      </c>
      <c r="HJ25">
        <v>101.371</v>
      </c>
      <c r="HK25">
        <v>101.306</v>
      </c>
    </row>
    <row r="26" spans="1:219" x14ac:dyDescent="0.2">
      <c r="A26">
        <v>10</v>
      </c>
      <c r="B26">
        <v>1689271907.5999999</v>
      </c>
      <c r="C26">
        <v>15760.099999904631</v>
      </c>
      <c r="D26" t="s">
        <v>376</v>
      </c>
      <c r="E26" s="1" t="s">
        <v>377</v>
      </c>
      <c r="F26">
        <v>0</v>
      </c>
      <c r="G26">
        <v>23</v>
      </c>
      <c r="H26" t="s">
        <v>344</v>
      </c>
      <c r="I26">
        <v>50</v>
      </c>
      <c r="J26">
        <v>105</v>
      </c>
      <c r="K26" s="2">
        <v>1689271907.5999999</v>
      </c>
      <c r="L26" s="2">
        <f t="shared" si="0"/>
        <v>3.089416727775204E-4</v>
      </c>
      <c r="M26" s="2">
        <f t="shared" si="1"/>
        <v>0.30894167277752038</v>
      </c>
      <c r="N26" s="2">
        <f t="shared" si="2"/>
        <v>1.1413173698435126</v>
      </c>
      <c r="O26" s="2">
        <f t="shared" si="3"/>
        <v>399.262</v>
      </c>
      <c r="P26" s="2">
        <f t="shared" si="4"/>
        <v>284.02320230472549</v>
      </c>
      <c r="Q26" s="2">
        <f t="shared" si="5"/>
        <v>28.917508099384595</v>
      </c>
      <c r="R26" s="2">
        <f t="shared" si="6"/>
        <v>40.650418786523204</v>
      </c>
      <c r="S26" s="2">
        <f t="shared" si="7"/>
        <v>1.7348877822077967E-2</v>
      </c>
      <c r="T26">
        <f t="shared" si="8"/>
        <v>3.8462708006833761</v>
      </c>
      <c r="U26">
        <f t="shared" si="9"/>
        <v>1.7305521063282682E-2</v>
      </c>
      <c r="V26">
        <f t="shared" si="10"/>
        <v>1.0819836994765141E-2</v>
      </c>
      <c r="W26">
        <f t="shared" si="11"/>
        <v>82.127915232509451</v>
      </c>
      <c r="X26">
        <f t="shared" si="12"/>
        <v>28.116375055386388</v>
      </c>
      <c r="Y26">
        <f t="shared" si="13"/>
        <v>27.301400000000001</v>
      </c>
      <c r="Z26">
        <f t="shared" si="14"/>
        <v>3.6430095163691476</v>
      </c>
      <c r="AA26">
        <f t="shared" si="15"/>
        <v>49.969184379764272</v>
      </c>
      <c r="AB26">
        <f t="shared" si="16"/>
        <v>1.8746584972993601</v>
      </c>
      <c r="AC26">
        <f t="shared" si="17"/>
        <v>3.7516291701941995</v>
      </c>
      <c r="AD26">
        <f t="shared" si="18"/>
        <v>1.7683510190697875</v>
      </c>
      <c r="AE26">
        <f t="shared" si="19"/>
        <v>-13.62432776948865</v>
      </c>
      <c r="AF26">
        <f t="shared" si="20"/>
        <v>104.15700405145553</v>
      </c>
      <c r="AG26">
        <f t="shared" si="21"/>
        <v>5.8765357657746353</v>
      </c>
      <c r="AH26">
        <f t="shared" si="22"/>
        <v>178.53712728025096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53546.368032591738</v>
      </c>
      <c r="AN26">
        <f t="shared" si="26"/>
        <v>500.07100000000003</v>
      </c>
      <c r="AO26">
        <f t="shared" si="27"/>
        <v>421.25994240026398</v>
      </c>
      <c r="AP26">
        <f t="shared" si="28"/>
        <v>0.84240026396304513</v>
      </c>
      <c r="AQ26">
        <f t="shared" si="29"/>
        <v>0.16423250944867718</v>
      </c>
      <c r="AR26">
        <v>3</v>
      </c>
      <c r="AS26">
        <v>0.5</v>
      </c>
      <c r="AT26" t="s">
        <v>345</v>
      </c>
      <c r="AU26">
        <v>2</v>
      </c>
      <c r="AV26">
        <v>1689271907.5999999</v>
      </c>
      <c r="AW26">
        <v>399.262</v>
      </c>
      <c r="AX26">
        <v>400.02100000000002</v>
      </c>
      <c r="AY26">
        <v>18.412600000000001</v>
      </c>
      <c r="AZ26">
        <v>18.230599999999999</v>
      </c>
      <c r="BA26">
        <v>397.43900000000002</v>
      </c>
      <c r="BB26">
        <v>18.3126</v>
      </c>
      <c r="BC26">
        <v>499.86799999999999</v>
      </c>
      <c r="BD26">
        <v>101.78100000000001</v>
      </c>
      <c r="BE26">
        <v>3.2893600000000002E-2</v>
      </c>
      <c r="BF26">
        <v>27.803699999999999</v>
      </c>
      <c r="BG26">
        <v>27.301400000000001</v>
      </c>
      <c r="BH26">
        <v>999.9</v>
      </c>
      <c r="BI26">
        <v>0</v>
      </c>
      <c r="BJ26">
        <v>0</v>
      </c>
      <c r="BK26">
        <v>9975</v>
      </c>
      <c r="BL26">
        <v>0</v>
      </c>
      <c r="BM26">
        <v>7.2781599999999997</v>
      </c>
      <c r="BN26">
        <v>-0.67688000000000004</v>
      </c>
      <c r="BO26">
        <v>406.83800000000002</v>
      </c>
      <c r="BP26">
        <v>407.44900000000001</v>
      </c>
      <c r="BQ26">
        <v>0.19076299999999999</v>
      </c>
      <c r="BR26">
        <v>400.02100000000002</v>
      </c>
      <c r="BS26">
        <v>18.230599999999999</v>
      </c>
      <c r="BT26">
        <v>1.8749499999999999</v>
      </c>
      <c r="BU26">
        <v>1.8555299999999999</v>
      </c>
      <c r="BV26">
        <v>16.426100000000002</v>
      </c>
      <c r="BW26">
        <v>16.262599999999999</v>
      </c>
      <c r="BX26">
        <v>500.07100000000003</v>
      </c>
      <c r="BY26">
        <v>0.919991</v>
      </c>
      <c r="BZ26">
        <v>8.0008999999999997E-2</v>
      </c>
      <c r="CA26">
        <v>0</v>
      </c>
      <c r="CB26">
        <v>2.4912000000000001</v>
      </c>
      <c r="CC26">
        <v>0</v>
      </c>
      <c r="CD26">
        <v>1036.6500000000001</v>
      </c>
      <c r="CE26">
        <v>4502.5200000000004</v>
      </c>
      <c r="CF26">
        <v>36.936999999999998</v>
      </c>
      <c r="CG26">
        <v>40.75</v>
      </c>
      <c r="CH26">
        <v>38.75</v>
      </c>
      <c r="CI26">
        <v>40.125</v>
      </c>
      <c r="CJ26">
        <v>37.75</v>
      </c>
      <c r="CK26">
        <v>460.06</v>
      </c>
      <c r="CL26">
        <v>40.01</v>
      </c>
      <c r="CM26">
        <v>0</v>
      </c>
      <c r="CN26">
        <v>1689271907.7</v>
      </c>
      <c r="CO26">
        <v>0</v>
      </c>
      <c r="CP26">
        <v>1689271926.5999999</v>
      </c>
      <c r="CQ26" t="s">
        <v>378</v>
      </c>
      <c r="CR26">
        <v>1689271926.5999999</v>
      </c>
      <c r="CS26">
        <v>1689271924.5999999</v>
      </c>
      <c r="CT26">
        <v>10</v>
      </c>
      <c r="CU26">
        <v>-8.2000000000000003E-2</v>
      </c>
      <c r="CV26">
        <v>-8.9999999999999993E-3</v>
      </c>
      <c r="CW26">
        <v>1.823</v>
      </c>
      <c r="CX26">
        <v>0.1</v>
      </c>
      <c r="CY26">
        <v>400</v>
      </c>
      <c r="CZ26">
        <v>18</v>
      </c>
      <c r="DA26">
        <v>0.45</v>
      </c>
      <c r="DB26">
        <v>0.19</v>
      </c>
      <c r="DC26">
        <v>0.92431421309865747</v>
      </c>
      <c r="DD26">
        <v>-0.39715854814044282</v>
      </c>
      <c r="DE26">
        <v>2.9958484346793539E-2</v>
      </c>
      <c r="DF26">
        <v>1</v>
      </c>
      <c r="DG26">
        <v>2.7283343025354898E-4</v>
      </c>
      <c r="DH26">
        <v>4.9018712104478727E-5</v>
      </c>
      <c r="DI26">
        <v>5.8318332835700341E-6</v>
      </c>
      <c r="DJ26">
        <v>1</v>
      </c>
      <c r="DK26">
        <v>1.545476031469808E-2</v>
      </c>
      <c r="DL26">
        <v>2.553828425518817E-3</v>
      </c>
      <c r="DM26">
        <v>3.3462010506857552E-4</v>
      </c>
      <c r="DN26">
        <v>1</v>
      </c>
      <c r="DO26">
        <v>3</v>
      </c>
      <c r="DP26">
        <v>3</v>
      </c>
      <c r="DQ26" t="s">
        <v>347</v>
      </c>
      <c r="DR26">
        <v>3.10548</v>
      </c>
      <c r="DS26">
        <v>2.6645300000000001</v>
      </c>
      <c r="DT26">
        <v>9.7046599999999997E-2</v>
      </c>
      <c r="DU26">
        <v>9.8263900000000001E-2</v>
      </c>
      <c r="DV26">
        <v>8.7634699999999996E-2</v>
      </c>
      <c r="DW26">
        <v>8.9449699999999993E-2</v>
      </c>
      <c r="DX26">
        <v>26146.3</v>
      </c>
      <c r="DY26">
        <v>28388.3</v>
      </c>
      <c r="DZ26">
        <v>27425.7</v>
      </c>
      <c r="EA26">
        <v>29598.5</v>
      </c>
      <c r="EB26">
        <v>31325.599999999999</v>
      </c>
      <c r="EC26">
        <v>33267.199999999997</v>
      </c>
      <c r="ED26">
        <v>37626.6</v>
      </c>
      <c r="EE26">
        <v>40616.699999999997</v>
      </c>
      <c r="EF26">
        <v>2.1604000000000001</v>
      </c>
      <c r="EG26">
        <v>2.1482700000000001</v>
      </c>
      <c r="EH26">
        <v>9.4175300000000003E-2</v>
      </c>
      <c r="EI26">
        <v>0</v>
      </c>
      <c r="EJ26">
        <v>25.760100000000001</v>
      </c>
      <c r="EK26">
        <v>999.9</v>
      </c>
      <c r="EL26">
        <v>59.5</v>
      </c>
      <c r="EM26">
        <v>28.6</v>
      </c>
      <c r="EN26">
        <v>22.9727</v>
      </c>
      <c r="EO26">
        <v>63.838799999999999</v>
      </c>
      <c r="EP26">
        <v>7.5560900000000002</v>
      </c>
      <c r="EQ26">
        <v>1</v>
      </c>
      <c r="ER26">
        <v>4.5122000000000001E-3</v>
      </c>
      <c r="ES26">
        <v>0</v>
      </c>
      <c r="ET26">
        <v>20.2394</v>
      </c>
      <c r="EU26">
        <v>5.2566699999999997</v>
      </c>
      <c r="EV26">
        <v>12.057399999999999</v>
      </c>
      <c r="EW26">
        <v>4.9728000000000003</v>
      </c>
      <c r="EX26">
        <v>3.2932000000000001</v>
      </c>
      <c r="EY26">
        <v>2817</v>
      </c>
      <c r="EZ26">
        <v>9999</v>
      </c>
      <c r="FA26">
        <v>9999</v>
      </c>
      <c r="FB26">
        <v>61.1</v>
      </c>
      <c r="FC26">
        <v>4.9721700000000002</v>
      </c>
      <c r="FD26">
        <v>1.87066</v>
      </c>
      <c r="FE26">
        <v>1.87683</v>
      </c>
      <c r="FF26">
        <v>1.86992</v>
      </c>
      <c r="FG26">
        <v>1.87303</v>
      </c>
      <c r="FH26">
        <v>1.8745799999999999</v>
      </c>
      <c r="FI26">
        <v>1.8739399999999999</v>
      </c>
      <c r="FJ26">
        <v>1.8754</v>
      </c>
      <c r="FK26">
        <v>0</v>
      </c>
      <c r="FL26">
        <v>0</v>
      </c>
      <c r="FM26">
        <v>0</v>
      </c>
      <c r="FN26">
        <v>0</v>
      </c>
      <c r="FO26" t="s">
        <v>348</v>
      </c>
      <c r="FP26" t="s">
        <v>349</v>
      </c>
      <c r="FQ26" t="s">
        <v>350</v>
      </c>
      <c r="FR26" t="s">
        <v>350</v>
      </c>
      <c r="FS26" t="s">
        <v>350</v>
      </c>
      <c r="FT26" t="s">
        <v>350</v>
      </c>
      <c r="FU26">
        <v>0</v>
      </c>
      <c r="FV26">
        <v>100</v>
      </c>
      <c r="FW26">
        <v>100</v>
      </c>
      <c r="FX26">
        <v>1.823</v>
      </c>
      <c r="FY26">
        <v>0.1</v>
      </c>
      <c r="FZ26">
        <v>1.9052380952381329</v>
      </c>
      <c r="GA26">
        <v>0</v>
      </c>
      <c r="GB26">
        <v>0</v>
      </c>
      <c r="GC26">
        <v>0</v>
      </c>
      <c r="GD26">
        <v>0.1087300000000013</v>
      </c>
      <c r="GE26">
        <v>0</v>
      </c>
      <c r="GF26">
        <v>0</v>
      </c>
      <c r="GG26">
        <v>0</v>
      </c>
      <c r="GH26">
        <v>-1</v>
      </c>
      <c r="GI26">
        <v>-1</v>
      </c>
      <c r="GJ26">
        <v>-1</v>
      </c>
      <c r="GK26">
        <v>-1</v>
      </c>
      <c r="GL26">
        <v>22.7</v>
      </c>
      <c r="GM26">
        <v>22.8</v>
      </c>
      <c r="GN26">
        <v>1.0437000000000001</v>
      </c>
      <c r="GO26">
        <v>2.5366200000000001</v>
      </c>
      <c r="GP26">
        <v>1.39893</v>
      </c>
      <c r="GQ26">
        <v>2.2863799999999999</v>
      </c>
      <c r="GR26">
        <v>1.4489700000000001</v>
      </c>
      <c r="GS26">
        <v>2.47437</v>
      </c>
      <c r="GT26">
        <v>31.302600000000002</v>
      </c>
      <c r="GU26">
        <v>13.851800000000001</v>
      </c>
      <c r="GV26">
        <v>18</v>
      </c>
      <c r="GW26">
        <v>512.15700000000004</v>
      </c>
      <c r="GX26">
        <v>530.351</v>
      </c>
      <c r="GY26">
        <v>27.3048</v>
      </c>
      <c r="GZ26">
        <v>27.315200000000001</v>
      </c>
      <c r="HA26">
        <v>30.0001</v>
      </c>
      <c r="HB26">
        <v>27.315899999999999</v>
      </c>
      <c r="HC26">
        <v>27.284600000000001</v>
      </c>
      <c r="HD26">
        <v>20.842500000000001</v>
      </c>
      <c r="HE26">
        <v>24.077100000000002</v>
      </c>
      <c r="HF26">
        <v>58.5578</v>
      </c>
      <c r="HG26">
        <v>-999.9</v>
      </c>
      <c r="HH26">
        <v>400</v>
      </c>
      <c r="HI26">
        <v>18.3001</v>
      </c>
      <c r="HJ26">
        <v>101.496</v>
      </c>
      <c r="HK26">
        <v>101.477</v>
      </c>
    </row>
    <row r="27" spans="1:219" x14ac:dyDescent="0.2">
      <c r="A27">
        <v>11</v>
      </c>
      <c r="B27">
        <v>1689274121</v>
      </c>
      <c r="C27">
        <v>17973.5</v>
      </c>
      <c r="D27" t="s">
        <v>379</v>
      </c>
      <c r="E27" s="1" t="s">
        <v>380</v>
      </c>
      <c r="F27">
        <v>0</v>
      </c>
      <c r="G27">
        <v>22.8</v>
      </c>
      <c r="H27" t="s">
        <v>397</v>
      </c>
      <c r="I27">
        <v>290</v>
      </c>
      <c r="J27">
        <v>105</v>
      </c>
      <c r="K27" s="2">
        <v>1689274121</v>
      </c>
      <c r="L27" s="2">
        <f t="shared" si="0"/>
        <v>5.8706383078959204E-4</v>
      </c>
      <c r="M27" s="2">
        <f t="shared" si="1"/>
        <v>0.58706383078959201</v>
      </c>
      <c r="N27" s="2">
        <f t="shared" si="2"/>
        <v>2.7315403605371116</v>
      </c>
      <c r="O27" s="2">
        <f t="shared" si="3"/>
        <v>398.13799999999998</v>
      </c>
      <c r="P27" s="2">
        <f t="shared" si="4"/>
        <v>205.75692688052899</v>
      </c>
      <c r="Q27" s="2">
        <f t="shared" si="5"/>
        <v>20.943555436108873</v>
      </c>
      <c r="R27" s="2">
        <f t="shared" si="6"/>
        <v>40.525611461251799</v>
      </c>
      <c r="S27" s="2">
        <f t="shared" si="7"/>
        <v>2.4264316024506311E-2</v>
      </c>
      <c r="T27">
        <f t="shared" si="8"/>
        <v>3.8608088692832894</v>
      </c>
      <c r="U27">
        <f t="shared" si="9"/>
        <v>2.4179914358912685E-2</v>
      </c>
      <c r="V27">
        <f t="shared" si="10"/>
        <v>1.5120005039763719E-2</v>
      </c>
      <c r="W27">
        <f t="shared" si="11"/>
        <v>82.09422662497299</v>
      </c>
      <c r="X27">
        <f t="shared" si="12"/>
        <v>32.450419508601122</v>
      </c>
      <c r="Y27">
        <f t="shared" si="13"/>
        <v>32.034799999999997</v>
      </c>
      <c r="Z27">
        <f t="shared" si="14"/>
        <v>4.7844967767078641</v>
      </c>
      <c r="AA27">
        <f t="shared" si="15"/>
        <v>49.717020063343661</v>
      </c>
      <c r="AB27">
        <f t="shared" si="16"/>
        <v>2.4004119985657497</v>
      </c>
      <c r="AC27">
        <f t="shared" si="17"/>
        <v>4.8281493852757533</v>
      </c>
      <c r="AD27">
        <f t="shared" si="18"/>
        <v>2.3840847781421144</v>
      </c>
      <c r="AE27">
        <f t="shared" si="19"/>
        <v>-25.889514937821009</v>
      </c>
      <c r="AF27">
        <f t="shared" si="20"/>
        <v>33.427914798385075</v>
      </c>
      <c r="AG27">
        <f t="shared" si="21"/>
        <v>1.9657728193194965</v>
      </c>
      <c r="AH27">
        <f t="shared" si="22"/>
        <v>91.598399304856557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53052.973517453996</v>
      </c>
      <c r="AN27">
        <f t="shared" si="26"/>
        <v>499.86700000000002</v>
      </c>
      <c r="AO27">
        <f t="shared" si="27"/>
        <v>421.08799680050413</v>
      </c>
      <c r="AP27">
        <f t="shared" si="28"/>
        <v>0.84240007202016565</v>
      </c>
      <c r="AQ27">
        <f t="shared" si="29"/>
        <v>0.1642321389989197</v>
      </c>
      <c r="AR27">
        <v>3</v>
      </c>
      <c r="AS27">
        <v>0.5</v>
      </c>
      <c r="AT27" t="s">
        <v>345</v>
      </c>
      <c r="AU27">
        <v>2</v>
      </c>
      <c r="AV27">
        <v>1689274121</v>
      </c>
      <c r="AW27">
        <v>398.13799999999998</v>
      </c>
      <c r="AX27">
        <v>399.91699999999997</v>
      </c>
      <c r="AY27">
        <v>23.5825</v>
      </c>
      <c r="AZ27">
        <v>23.238600000000002</v>
      </c>
      <c r="BA27">
        <v>396.13299999999998</v>
      </c>
      <c r="BB27">
        <v>23.458500000000001</v>
      </c>
      <c r="BC27">
        <v>500.04599999999999</v>
      </c>
      <c r="BD27">
        <v>101.753</v>
      </c>
      <c r="BE27">
        <v>3.4851100000000003E-2</v>
      </c>
      <c r="BF27">
        <v>32.195399999999999</v>
      </c>
      <c r="BG27">
        <v>32.034799999999997</v>
      </c>
      <c r="BH27">
        <v>999.9</v>
      </c>
      <c r="BI27">
        <v>0</v>
      </c>
      <c r="BJ27">
        <v>0</v>
      </c>
      <c r="BK27">
        <v>10032.5</v>
      </c>
      <c r="BL27">
        <v>0</v>
      </c>
      <c r="BM27">
        <v>364.94</v>
      </c>
      <c r="BN27">
        <v>-1.96106</v>
      </c>
      <c r="BO27">
        <v>407.55799999999999</v>
      </c>
      <c r="BP27">
        <v>409.43200000000002</v>
      </c>
      <c r="BQ27">
        <v>0.32003599999999999</v>
      </c>
      <c r="BR27">
        <v>399.91699999999997</v>
      </c>
      <c r="BS27">
        <v>23.238600000000002</v>
      </c>
      <c r="BT27">
        <v>2.39717</v>
      </c>
      <c r="BU27">
        <v>2.3646099999999999</v>
      </c>
      <c r="BV27">
        <v>20.3447</v>
      </c>
      <c r="BW27">
        <v>20.1234</v>
      </c>
      <c r="BX27">
        <v>499.86700000000002</v>
      </c>
      <c r="BY27">
        <v>0.919991</v>
      </c>
      <c r="BZ27">
        <v>8.0008999999999997E-2</v>
      </c>
      <c r="CA27">
        <v>0</v>
      </c>
      <c r="CB27">
        <v>2.5508999999999999</v>
      </c>
      <c r="CC27">
        <v>0</v>
      </c>
      <c r="CD27">
        <v>1573.03</v>
      </c>
      <c r="CE27">
        <v>4500.6899999999996</v>
      </c>
      <c r="CF27">
        <v>36.625</v>
      </c>
      <c r="CG27">
        <v>40.436999999999998</v>
      </c>
      <c r="CH27">
        <v>38</v>
      </c>
      <c r="CI27">
        <v>39.561999999999998</v>
      </c>
      <c r="CJ27">
        <v>37.561999999999998</v>
      </c>
      <c r="CK27">
        <v>459.87</v>
      </c>
      <c r="CL27">
        <v>39.99</v>
      </c>
      <c r="CM27">
        <v>0</v>
      </c>
      <c r="CN27">
        <v>1689274121.0999999</v>
      </c>
      <c r="CO27">
        <v>0</v>
      </c>
      <c r="CP27">
        <v>1689274139</v>
      </c>
      <c r="CQ27" t="s">
        <v>381</v>
      </c>
      <c r="CR27">
        <v>1689274139</v>
      </c>
      <c r="CS27">
        <v>1689274137</v>
      </c>
      <c r="CT27">
        <v>11</v>
      </c>
      <c r="CU27">
        <v>0.182</v>
      </c>
      <c r="CV27">
        <v>2.4E-2</v>
      </c>
      <c r="CW27">
        <v>2.0049999999999999</v>
      </c>
      <c r="CX27">
        <v>0.124</v>
      </c>
      <c r="CY27">
        <v>400</v>
      </c>
      <c r="CZ27">
        <v>23</v>
      </c>
      <c r="DA27">
        <v>0.53</v>
      </c>
      <c r="DB27">
        <v>0.12</v>
      </c>
      <c r="DC27">
        <v>3.078674442730267</v>
      </c>
      <c r="DD27">
        <v>-0.69398558153028789</v>
      </c>
      <c r="DE27">
        <v>7.6101312590945158E-2</v>
      </c>
      <c r="DF27">
        <v>1</v>
      </c>
      <c r="DG27">
        <v>5.011707602884625E-4</v>
      </c>
      <c r="DH27">
        <v>8.6737797058285591E-5</v>
      </c>
      <c r="DI27">
        <v>3.5002349655498912E-5</v>
      </c>
      <c r="DJ27">
        <v>1</v>
      </c>
      <c r="DK27">
        <v>2.0516650903975951E-2</v>
      </c>
      <c r="DL27">
        <v>2.7472170672507609E-2</v>
      </c>
      <c r="DM27">
        <v>1.4045457959209319E-3</v>
      </c>
      <c r="DN27">
        <v>1</v>
      </c>
      <c r="DO27">
        <v>3</v>
      </c>
      <c r="DP27">
        <v>3</v>
      </c>
      <c r="DQ27" t="s">
        <v>347</v>
      </c>
      <c r="DR27">
        <v>3.1065</v>
      </c>
      <c r="DS27">
        <v>2.6669900000000002</v>
      </c>
      <c r="DT27">
        <v>9.5924700000000002E-2</v>
      </c>
      <c r="DU27">
        <v>9.7364599999999996E-2</v>
      </c>
      <c r="DV27">
        <v>0.103848</v>
      </c>
      <c r="DW27">
        <v>0.105549</v>
      </c>
      <c r="DX27">
        <v>26023.7</v>
      </c>
      <c r="DY27">
        <v>28225.3</v>
      </c>
      <c r="DZ27">
        <v>27277.9</v>
      </c>
      <c r="EA27">
        <v>29410.2</v>
      </c>
      <c r="EB27">
        <v>30586.5</v>
      </c>
      <c r="EC27">
        <v>32449.1</v>
      </c>
      <c r="ED27">
        <v>37414.199999999997</v>
      </c>
      <c r="EE27">
        <v>40339.800000000003</v>
      </c>
      <c r="EF27">
        <v>2.1227800000000001</v>
      </c>
      <c r="EG27">
        <v>2.08195</v>
      </c>
      <c r="EH27">
        <v>7.0780499999999998E-3</v>
      </c>
      <c r="EI27">
        <v>0</v>
      </c>
      <c r="EJ27">
        <v>31.92</v>
      </c>
      <c r="EK27">
        <v>999.9</v>
      </c>
      <c r="EL27">
        <v>63.1</v>
      </c>
      <c r="EM27">
        <v>30.3</v>
      </c>
      <c r="EN27">
        <v>26.879100000000001</v>
      </c>
      <c r="EO27">
        <v>63.0289</v>
      </c>
      <c r="EP27">
        <v>6.6626599999999998</v>
      </c>
      <c r="EQ27">
        <v>1</v>
      </c>
      <c r="ER27">
        <v>0.297622</v>
      </c>
      <c r="ES27">
        <v>0</v>
      </c>
      <c r="ET27">
        <v>20.235700000000001</v>
      </c>
      <c r="EU27">
        <v>5.2550299999999996</v>
      </c>
      <c r="EV27">
        <v>12.058</v>
      </c>
      <c r="EW27">
        <v>4.9717500000000001</v>
      </c>
      <c r="EX27">
        <v>3.294</v>
      </c>
      <c r="EY27">
        <v>2866.9</v>
      </c>
      <c r="EZ27">
        <v>9999</v>
      </c>
      <c r="FA27">
        <v>9999</v>
      </c>
      <c r="FB27">
        <v>61.7</v>
      </c>
      <c r="FC27">
        <v>4.9723499999999996</v>
      </c>
      <c r="FD27">
        <v>1.87103</v>
      </c>
      <c r="FE27">
        <v>1.87714</v>
      </c>
      <c r="FF27">
        <v>1.87026</v>
      </c>
      <c r="FG27">
        <v>1.8733299999999999</v>
      </c>
      <c r="FH27">
        <v>1.8748499999999999</v>
      </c>
      <c r="FI27">
        <v>1.87425</v>
      </c>
      <c r="FJ27">
        <v>1.87561</v>
      </c>
      <c r="FK27">
        <v>0</v>
      </c>
      <c r="FL27">
        <v>0</v>
      </c>
      <c r="FM27">
        <v>0</v>
      </c>
      <c r="FN27">
        <v>0</v>
      </c>
      <c r="FO27" t="s">
        <v>348</v>
      </c>
      <c r="FP27" t="s">
        <v>349</v>
      </c>
      <c r="FQ27" t="s">
        <v>350</v>
      </c>
      <c r="FR27" t="s">
        <v>350</v>
      </c>
      <c r="FS27" t="s">
        <v>350</v>
      </c>
      <c r="FT27" t="s">
        <v>350</v>
      </c>
      <c r="FU27">
        <v>0</v>
      </c>
      <c r="FV27">
        <v>100</v>
      </c>
      <c r="FW27">
        <v>100</v>
      </c>
      <c r="FX27">
        <v>2.0049999999999999</v>
      </c>
      <c r="FY27">
        <v>0.124</v>
      </c>
      <c r="FZ27">
        <v>1.8227500000000421</v>
      </c>
      <c r="GA27">
        <v>0</v>
      </c>
      <c r="GB27">
        <v>0</v>
      </c>
      <c r="GC27">
        <v>0</v>
      </c>
      <c r="GD27">
        <v>0.1001149999999988</v>
      </c>
      <c r="GE27">
        <v>0</v>
      </c>
      <c r="GF27">
        <v>0</v>
      </c>
      <c r="GG27">
        <v>0</v>
      </c>
      <c r="GH27">
        <v>-1</v>
      </c>
      <c r="GI27">
        <v>-1</v>
      </c>
      <c r="GJ27">
        <v>-1</v>
      </c>
      <c r="GK27">
        <v>-1</v>
      </c>
      <c r="GL27">
        <v>36.6</v>
      </c>
      <c r="GM27">
        <v>36.6</v>
      </c>
      <c r="GN27">
        <v>1.0461400000000001</v>
      </c>
      <c r="GO27">
        <v>2.5268600000000001</v>
      </c>
      <c r="GP27">
        <v>1.39893</v>
      </c>
      <c r="GQ27">
        <v>2.2839399999999999</v>
      </c>
      <c r="GR27">
        <v>1.4489700000000001</v>
      </c>
      <c r="GS27">
        <v>2.5622600000000002</v>
      </c>
      <c r="GT27">
        <v>35.313299999999998</v>
      </c>
      <c r="GU27">
        <v>13.492900000000001</v>
      </c>
      <c r="GV27">
        <v>18</v>
      </c>
      <c r="GW27">
        <v>521.875</v>
      </c>
      <c r="GX27">
        <v>517.88300000000004</v>
      </c>
      <c r="GY27">
        <v>31.663599999999999</v>
      </c>
      <c r="GZ27">
        <v>31.220700000000001</v>
      </c>
      <c r="HA27">
        <v>30.001000000000001</v>
      </c>
      <c r="HB27">
        <v>30.979900000000001</v>
      </c>
      <c r="HC27">
        <v>30.9114</v>
      </c>
      <c r="HD27">
        <v>20.904199999999999</v>
      </c>
      <c r="HE27">
        <v>18.285799999999998</v>
      </c>
      <c r="HF27">
        <v>82.316400000000002</v>
      </c>
      <c r="HG27">
        <v>-999.9</v>
      </c>
      <c r="HH27">
        <v>400</v>
      </c>
      <c r="HI27">
        <v>23.2074</v>
      </c>
      <c r="HJ27">
        <v>100.934</v>
      </c>
      <c r="HK27">
        <v>100.80500000000001</v>
      </c>
    </row>
    <row r="28" spans="1:219" x14ac:dyDescent="0.2">
      <c r="A28">
        <v>12</v>
      </c>
      <c r="B28">
        <v>1689275754.5999999</v>
      </c>
      <c r="C28">
        <v>19607.099999904629</v>
      </c>
      <c r="D28" t="s">
        <v>382</v>
      </c>
      <c r="E28" s="1" t="s">
        <v>383</v>
      </c>
      <c r="F28">
        <v>0</v>
      </c>
      <c r="G28">
        <v>22.3</v>
      </c>
      <c r="H28" t="s">
        <v>344</v>
      </c>
      <c r="I28">
        <v>70</v>
      </c>
      <c r="J28">
        <v>105</v>
      </c>
      <c r="K28" s="2">
        <v>1689275754.5999999</v>
      </c>
      <c r="L28" s="2">
        <f t="shared" si="0"/>
        <v>4.971707938663583E-4</v>
      </c>
      <c r="M28" s="2">
        <f t="shared" si="1"/>
        <v>0.49717079386635832</v>
      </c>
      <c r="N28" s="2">
        <f t="shared" si="2"/>
        <v>1.8134554794746445</v>
      </c>
      <c r="O28" s="2">
        <f t="shared" si="3"/>
        <v>398.74299999999999</v>
      </c>
      <c r="P28" s="2">
        <f t="shared" si="4"/>
        <v>276.61866920368709</v>
      </c>
      <c r="Q28" s="2">
        <f t="shared" si="5"/>
        <v>28.164679220272006</v>
      </c>
      <c r="R28" s="2">
        <f t="shared" si="6"/>
        <v>40.599098819535598</v>
      </c>
      <c r="S28" s="2">
        <f t="shared" si="7"/>
        <v>2.6041899632328988E-2</v>
      </c>
      <c r="T28">
        <f t="shared" si="8"/>
        <v>3.8473982557084327</v>
      </c>
      <c r="U28">
        <f t="shared" si="9"/>
        <v>2.5944367924405905E-2</v>
      </c>
      <c r="V28">
        <f t="shared" si="10"/>
        <v>1.6223962212670869E-2</v>
      </c>
      <c r="W28">
        <f t="shared" si="11"/>
        <v>82.155954696277803</v>
      </c>
      <c r="X28">
        <f t="shared" si="12"/>
        <v>29.213071485124555</v>
      </c>
      <c r="Y28">
        <f t="shared" si="13"/>
        <v>28.502600000000001</v>
      </c>
      <c r="Z28">
        <f t="shared" si="14"/>
        <v>3.9074593134583289</v>
      </c>
      <c r="AA28">
        <f t="shared" si="15"/>
        <v>50.232781149162356</v>
      </c>
      <c r="AB28">
        <f t="shared" si="16"/>
        <v>2.0130582921350397</v>
      </c>
      <c r="AC28">
        <f t="shared" si="17"/>
        <v>4.0074593643489873</v>
      </c>
      <c r="AD28">
        <f t="shared" si="18"/>
        <v>1.8944010213232891</v>
      </c>
      <c r="AE28">
        <f t="shared" si="19"/>
        <v>-21.925232009506402</v>
      </c>
      <c r="AF28">
        <f t="shared" si="20"/>
        <v>90.394043369172067</v>
      </c>
      <c r="AG28">
        <f t="shared" si="21"/>
        <v>5.1582045453612997</v>
      </c>
      <c r="AH28">
        <f t="shared" si="22"/>
        <v>155.78297060130478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53367.005478821484</v>
      </c>
      <c r="AN28">
        <f t="shared" si="26"/>
        <v>500.24299999999999</v>
      </c>
      <c r="AO28">
        <f t="shared" si="27"/>
        <v>421.40472720014395</v>
      </c>
      <c r="AP28">
        <f t="shared" si="28"/>
        <v>0.8424000479769711</v>
      </c>
      <c r="AQ28">
        <f t="shared" si="29"/>
        <v>0.16423209259555416</v>
      </c>
      <c r="AR28">
        <v>3</v>
      </c>
      <c r="AS28">
        <v>0.5</v>
      </c>
      <c r="AT28" t="s">
        <v>345</v>
      </c>
      <c r="AU28">
        <v>2</v>
      </c>
      <c r="AV28">
        <v>1689275754.5999999</v>
      </c>
      <c r="AW28">
        <v>398.74299999999999</v>
      </c>
      <c r="AX28">
        <v>399.95</v>
      </c>
      <c r="AY28">
        <v>19.7712</v>
      </c>
      <c r="AZ28">
        <v>19.4788</v>
      </c>
      <c r="BA28">
        <v>396.86099999999999</v>
      </c>
      <c r="BB28">
        <v>19.667200000000001</v>
      </c>
      <c r="BC28">
        <v>500.00799999999998</v>
      </c>
      <c r="BD28">
        <v>101.786</v>
      </c>
      <c r="BE28">
        <v>3.17092E-2</v>
      </c>
      <c r="BF28">
        <v>28.938400000000001</v>
      </c>
      <c r="BG28">
        <v>28.502600000000001</v>
      </c>
      <c r="BH28">
        <v>999.9</v>
      </c>
      <c r="BI28">
        <v>0</v>
      </c>
      <c r="BJ28">
        <v>0</v>
      </c>
      <c r="BK28">
        <v>9978.75</v>
      </c>
      <c r="BL28">
        <v>0</v>
      </c>
      <c r="BM28">
        <v>8.8686000000000007</v>
      </c>
      <c r="BN28">
        <v>-1.08511</v>
      </c>
      <c r="BO28">
        <v>406.91800000000001</v>
      </c>
      <c r="BP28">
        <v>407.89499999999998</v>
      </c>
      <c r="BQ28">
        <v>0.31232100000000002</v>
      </c>
      <c r="BR28">
        <v>399.95</v>
      </c>
      <c r="BS28">
        <v>19.4788</v>
      </c>
      <c r="BT28">
        <v>2.0144600000000001</v>
      </c>
      <c r="BU28">
        <v>1.9826699999999999</v>
      </c>
      <c r="BV28">
        <v>17.558399999999999</v>
      </c>
      <c r="BW28">
        <v>17.3066</v>
      </c>
      <c r="BX28">
        <v>500.24299999999999</v>
      </c>
      <c r="BY28">
        <v>0.92000099999999996</v>
      </c>
      <c r="BZ28">
        <v>7.9998799999999995E-2</v>
      </c>
      <c r="CA28">
        <v>0</v>
      </c>
      <c r="CB28">
        <v>2.8826999999999998</v>
      </c>
      <c r="CC28">
        <v>0</v>
      </c>
      <c r="CD28">
        <v>1163.1600000000001</v>
      </c>
      <c r="CE28">
        <v>4504.09</v>
      </c>
      <c r="CF28">
        <v>36</v>
      </c>
      <c r="CG28">
        <v>38.311999999999998</v>
      </c>
      <c r="CH28">
        <v>37.25</v>
      </c>
      <c r="CI28">
        <v>37.625</v>
      </c>
      <c r="CJ28">
        <v>36.625</v>
      </c>
      <c r="CK28">
        <v>460.22</v>
      </c>
      <c r="CL28">
        <v>40.020000000000003</v>
      </c>
      <c r="CM28">
        <v>0</v>
      </c>
      <c r="CN28">
        <v>1689275754.9000001</v>
      </c>
      <c r="CO28">
        <v>0</v>
      </c>
      <c r="CP28">
        <v>1689275771.5999999</v>
      </c>
      <c r="CQ28" t="s">
        <v>384</v>
      </c>
      <c r="CR28">
        <v>1689275771.5999999</v>
      </c>
      <c r="CS28">
        <v>1689275770.5999999</v>
      </c>
      <c r="CT28">
        <v>12</v>
      </c>
      <c r="CU28">
        <v>-0.123</v>
      </c>
      <c r="CV28">
        <v>-0.02</v>
      </c>
      <c r="CW28">
        <v>1.8819999999999999</v>
      </c>
      <c r="CX28">
        <v>0.104</v>
      </c>
      <c r="CY28">
        <v>400</v>
      </c>
      <c r="CZ28">
        <v>19</v>
      </c>
      <c r="DA28">
        <v>0.28000000000000003</v>
      </c>
      <c r="DB28">
        <v>0.1</v>
      </c>
      <c r="DC28">
        <v>1.690522768384827</v>
      </c>
      <c r="DD28">
        <v>-0.1748984010104023</v>
      </c>
      <c r="DE28">
        <v>4.6351481146780907E-2</v>
      </c>
      <c r="DF28">
        <v>1</v>
      </c>
      <c r="DG28">
        <v>5.4893730977681346E-4</v>
      </c>
      <c r="DH28">
        <v>-1.7700917122236479E-4</v>
      </c>
      <c r="DI28">
        <v>1.32236118640438E-5</v>
      </c>
      <c r="DJ28">
        <v>1</v>
      </c>
      <c r="DK28">
        <v>2.8304732452225131E-2</v>
      </c>
      <c r="DL28">
        <v>-5.4691020805690627E-3</v>
      </c>
      <c r="DM28">
        <v>2.760181932449186E-4</v>
      </c>
      <c r="DN28">
        <v>1</v>
      </c>
      <c r="DO28">
        <v>3</v>
      </c>
      <c r="DP28">
        <v>3</v>
      </c>
      <c r="DQ28" t="s">
        <v>347</v>
      </c>
      <c r="DR28">
        <v>3.1058500000000002</v>
      </c>
      <c r="DS28">
        <v>2.6633800000000001</v>
      </c>
      <c r="DT28">
        <v>9.6780900000000003E-2</v>
      </c>
      <c r="DU28">
        <v>9.8091899999999996E-2</v>
      </c>
      <c r="DV28">
        <v>9.2159900000000003E-2</v>
      </c>
      <c r="DW28">
        <v>9.3697699999999995E-2</v>
      </c>
      <c r="DX28">
        <v>26112.400000000001</v>
      </c>
      <c r="DY28">
        <v>28353.7</v>
      </c>
      <c r="DZ28">
        <v>27384.799999999999</v>
      </c>
      <c r="EA28">
        <v>29558.9</v>
      </c>
      <c r="EB28">
        <v>31121.599999999999</v>
      </c>
      <c r="EC28">
        <v>33065.300000000003</v>
      </c>
      <c r="ED28">
        <v>37569.9</v>
      </c>
      <c r="EE28">
        <v>40561.1</v>
      </c>
      <c r="EF28">
        <v>2.1543000000000001</v>
      </c>
      <c r="EG28">
        <v>2.1251199999999999</v>
      </c>
      <c r="EH28">
        <v>0.101645</v>
      </c>
      <c r="EI28">
        <v>0</v>
      </c>
      <c r="EJ28">
        <v>26.842199999999998</v>
      </c>
      <c r="EK28">
        <v>999.9</v>
      </c>
      <c r="EL28">
        <v>60.5</v>
      </c>
      <c r="EM28">
        <v>30.2</v>
      </c>
      <c r="EN28">
        <v>25.6127</v>
      </c>
      <c r="EO28">
        <v>63.668199999999999</v>
      </c>
      <c r="EP28">
        <v>7.6041600000000003</v>
      </c>
      <c r="EQ28">
        <v>1</v>
      </c>
      <c r="ER28">
        <v>5.3257100000000002E-2</v>
      </c>
      <c r="ES28">
        <v>0</v>
      </c>
      <c r="ET28">
        <v>20.236899999999999</v>
      </c>
      <c r="EU28">
        <v>5.25413</v>
      </c>
      <c r="EV28">
        <v>12.0579</v>
      </c>
      <c r="EW28">
        <v>4.9723499999999996</v>
      </c>
      <c r="EX28">
        <v>3.2930299999999999</v>
      </c>
      <c r="EY28">
        <v>2903.3</v>
      </c>
      <c r="EZ28">
        <v>9999</v>
      </c>
      <c r="FA28">
        <v>9999</v>
      </c>
      <c r="FB28">
        <v>62.2</v>
      </c>
      <c r="FC28">
        <v>4.9722299999999997</v>
      </c>
      <c r="FD28">
        <v>1.8707499999999999</v>
      </c>
      <c r="FE28">
        <v>1.87696</v>
      </c>
      <c r="FF28">
        <v>1.8699699999999999</v>
      </c>
      <c r="FG28">
        <v>1.87317</v>
      </c>
      <c r="FH28">
        <v>1.87469</v>
      </c>
      <c r="FI28">
        <v>1.87408</v>
      </c>
      <c r="FJ28">
        <v>1.8754599999999999</v>
      </c>
      <c r="FK28">
        <v>0</v>
      </c>
      <c r="FL28">
        <v>0</v>
      </c>
      <c r="FM28">
        <v>0</v>
      </c>
      <c r="FN28">
        <v>0</v>
      </c>
      <c r="FO28" t="s">
        <v>348</v>
      </c>
      <c r="FP28" t="s">
        <v>349</v>
      </c>
      <c r="FQ28" t="s">
        <v>350</v>
      </c>
      <c r="FR28" t="s">
        <v>350</v>
      </c>
      <c r="FS28" t="s">
        <v>350</v>
      </c>
      <c r="FT28" t="s">
        <v>350</v>
      </c>
      <c r="FU28">
        <v>0</v>
      </c>
      <c r="FV28">
        <v>100</v>
      </c>
      <c r="FW28">
        <v>100</v>
      </c>
      <c r="FX28">
        <v>1.8819999999999999</v>
      </c>
      <c r="FY28">
        <v>0.104</v>
      </c>
      <c r="FZ28">
        <v>2.0045000000000068</v>
      </c>
      <c r="GA28">
        <v>0</v>
      </c>
      <c r="GB28">
        <v>0</v>
      </c>
      <c r="GC28">
        <v>0</v>
      </c>
      <c r="GD28">
        <v>0.1239199999999983</v>
      </c>
      <c r="GE28">
        <v>0</v>
      </c>
      <c r="GF28">
        <v>0</v>
      </c>
      <c r="GG28">
        <v>0</v>
      </c>
      <c r="GH28">
        <v>-1</v>
      </c>
      <c r="GI28">
        <v>-1</v>
      </c>
      <c r="GJ28">
        <v>-1</v>
      </c>
      <c r="GK28">
        <v>-1</v>
      </c>
      <c r="GL28">
        <v>26.9</v>
      </c>
      <c r="GM28">
        <v>27</v>
      </c>
      <c r="GN28">
        <v>1.0473600000000001</v>
      </c>
      <c r="GO28">
        <v>2.5537100000000001</v>
      </c>
      <c r="GP28">
        <v>1.39893</v>
      </c>
      <c r="GQ28">
        <v>2.2802699999999998</v>
      </c>
      <c r="GR28">
        <v>1.4489700000000001</v>
      </c>
      <c r="GS28">
        <v>2.4365199999999998</v>
      </c>
      <c r="GT28">
        <v>32.975999999999999</v>
      </c>
      <c r="GU28">
        <v>13.2302</v>
      </c>
      <c r="GV28">
        <v>18</v>
      </c>
      <c r="GW28">
        <v>514.96600000000001</v>
      </c>
      <c r="GX28">
        <v>520.85</v>
      </c>
      <c r="GY28">
        <v>28.476500000000001</v>
      </c>
      <c r="GZ28">
        <v>28.033100000000001</v>
      </c>
      <c r="HA28">
        <v>29.9998</v>
      </c>
      <c r="HB28">
        <v>28.020499999999998</v>
      </c>
      <c r="HC28">
        <v>27.983899999999998</v>
      </c>
      <c r="HD28">
        <v>20.927</v>
      </c>
      <c r="HE28">
        <v>26.936199999999999</v>
      </c>
      <c r="HF28">
        <v>72.328100000000006</v>
      </c>
      <c r="HG28">
        <v>-999.9</v>
      </c>
      <c r="HH28">
        <v>400</v>
      </c>
      <c r="HI28">
        <v>19.509599999999999</v>
      </c>
      <c r="HJ28">
        <v>101.34399999999999</v>
      </c>
      <c r="HK28">
        <v>101.339</v>
      </c>
    </row>
    <row r="29" spans="1:219" x14ac:dyDescent="0.2">
      <c r="A29">
        <v>13</v>
      </c>
      <c r="B29">
        <v>1689277714.5</v>
      </c>
      <c r="C29">
        <v>21567</v>
      </c>
      <c r="D29" t="s">
        <v>385</v>
      </c>
      <c r="E29" s="1" t="s">
        <v>386</v>
      </c>
      <c r="F29">
        <v>0</v>
      </c>
      <c r="G29">
        <v>22.1</v>
      </c>
      <c r="H29" t="s">
        <v>397</v>
      </c>
      <c r="I29">
        <v>250</v>
      </c>
      <c r="J29">
        <v>105</v>
      </c>
      <c r="K29" s="2">
        <v>1689277714.5</v>
      </c>
      <c r="L29" s="2">
        <f t="shared" si="0"/>
        <v>6.2021716530682362E-4</v>
      </c>
      <c r="M29" s="2">
        <f t="shared" si="1"/>
        <v>0.62021716530682358</v>
      </c>
      <c r="N29" s="2">
        <f t="shared" si="2"/>
        <v>3.0523981993040601</v>
      </c>
      <c r="O29" s="2">
        <f t="shared" si="3"/>
        <v>398.041</v>
      </c>
      <c r="P29" s="2">
        <f t="shared" si="4"/>
        <v>240.80418933736129</v>
      </c>
      <c r="Q29" s="2">
        <f t="shared" si="5"/>
        <v>24.506227732210057</v>
      </c>
      <c r="R29" s="2">
        <f t="shared" si="6"/>
        <v>40.507947223006205</v>
      </c>
      <c r="S29" s="2">
        <f t="shared" si="7"/>
        <v>3.3211993818946073E-2</v>
      </c>
      <c r="T29">
        <f t="shared" si="8"/>
        <v>3.8504126239861876</v>
      </c>
      <c r="U29">
        <f t="shared" si="9"/>
        <v>3.3053661758669493E-2</v>
      </c>
      <c r="V29">
        <f t="shared" si="10"/>
        <v>2.06727010157856E-2</v>
      </c>
      <c r="W29">
        <f t="shared" si="11"/>
        <v>82.111814229869182</v>
      </c>
      <c r="X29">
        <f t="shared" si="12"/>
        <v>28.861583080882259</v>
      </c>
      <c r="Y29">
        <f t="shared" si="13"/>
        <v>28.1646</v>
      </c>
      <c r="Z29">
        <f t="shared" si="14"/>
        <v>3.8314062806849218</v>
      </c>
      <c r="AA29">
        <f t="shared" si="15"/>
        <v>50.25790505282577</v>
      </c>
      <c r="AB29">
        <f t="shared" si="16"/>
        <v>1.9763196089883597</v>
      </c>
      <c r="AC29">
        <f t="shared" si="17"/>
        <v>3.9323557297325915</v>
      </c>
      <c r="AD29">
        <f t="shared" si="18"/>
        <v>1.8550866716965622</v>
      </c>
      <c r="AE29">
        <f t="shared" si="19"/>
        <v>-27.351576990030921</v>
      </c>
      <c r="AF29">
        <f t="shared" si="20"/>
        <v>92.872833464954851</v>
      </c>
      <c r="AG29">
        <f t="shared" si="21"/>
        <v>5.2780322157489881</v>
      </c>
      <c r="AH29">
        <f t="shared" si="22"/>
        <v>152.91110292054211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53481.942730615563</v>
      </c>
      <c r="AN29">
        <f t="shared" si="26"/>
        <v>499.98099999999999</v>
      </c>
      <c r="AO29">
        <f t="shared" si="27"/>
        <v>421.18344239889592</v>
      </c>
      <c r="AP29">
        <f t="shared" si="28"/>
        <v>0.84239889595583817</v>
      </c>
      <c r="AQ29">
        <f t="shared" si="29"/>
        <v>0.16422986919476776</v>
      </c>
      <c r="AR29">
        <v>3</v>
      </c>
      <c r="AS29">
        <v>0.5</v>
      </c>
      <c r="AT29" t="s">
        <v>345</v>
      </c>
      <c r="AU29">
        <v>2</v>
      </c>
      <c r="AV29">
        <v>1689277714.5</v>
      </c>
      <c r="AW29">
        <v>398.041</v>
      </c>
      <c r="AX29">
        <v>400.02</v>
      </c>
      <c r="AY29">
        <v>19.419799999999999</v>
      </c>
      <c r="AZ29">
        <v>19.055</v>
      </c>
      <c r="BA29">
        <v>396.21600000000001</v>
      </c>
      <c r="BB29">
        <v>19.308800000000002</v>
      </c>
      <c r="BC29">
        <v>500.142</v>
      </c>
      <c r="BD29">
        <v>101.736</v>
      </c>
      <c r="BE29">
        <v>3.22782E-2</v>
      </c>
      <c r="BF29">
        <v>28.611999999999998</v>
      </c>
      <c r="BG29">
        <v>28.1646</v>
      </c>
      <c r="BH29">
        <v>999.9</v>
      </c>
      <c r="BI29">
        <v>0</v>
      </c>
      <c r="BJ29">
        <v>0</v>
      </c>
      <c r="BK29">
        <v>9995</v>
      </c>
      <c r="BL29">
        <v>0</v>
      </c>
      <c r="BM29">
        <v>14.8933</v>
      </c>
      <c r="BN29">
        <v>-1.92221</v>
      </c>
      <c r="BO29">
        <v>405.97899999999998</v>
      </c>
      <c r="BP29">
        <v>407.791</v>
      </c>
      <c r="BQ29">
        <v>0.35771599999999998</v>
      </c>
      <c r="BR29">
        <v>400.02</v>
      </c>
      <c r="BS29">
        <v>19.055</v>
      </c>
      <c r="BT29">
        <v>1.97496</v>
      </c>
      <c r="BU29">
        <v>1.9385699999999999</v>
      </c>
      <c r="BV29">
        <v>17.245000000000001</v>
      </c>
      <c r="BW29">
        <v>16.9513</v>
      </c>
      <c r="BX29">
        <v>499.98099999999999</v>
      </c>
      <c r="BY29">
        <v>0.92003699999999999</v>
      </c>
      <c r="BZ29">
        <v>7.9962599999999995E-2</v>
      </c>
      <c r="CA29">
        <v>0</v>
      </c>
      <c r="CB29">
        <v>2.6671</v>
      </c>
      <c r="CC29">
        <v>0</v>
      </c>
      <c r="CD29">
        <v>1490.79</v>
      </c>
      <c r="CE29">
        <v>4501.8</v>
      </c>
      <c r="CF29">
        <v>36.375</v>
      </c>
      <c r="CG29">
        <v>38.936999999999998</v>
      </c>
      <c r="CH29">
        <v>37.875</v>
      </c>
      <c r="CI29">
        <v>37.936999999999998</v>
      </c>
      <c r="CJ29">
        <v>36.936999999999998</v>
      </c>
      <c r="CK29">
        <v>460</v>
      </c>
      <c r="CL29">
        <v>39.979999999999997</v>
      </c>
      <c r="CM29">
        <v>0</v>
      </c>
      <c r="CN29">
        <v>1689277714.5</v>
      </c>
      <c r="CO29">
        <v>0</v>
      </c>
      <c r="CP29">
        <v>1689277731.5</v>
      </c>
      <c r="CQ29" t="s">
        <v>387</v>
      </c>
      <c r="CR29">
        <v>1689277731</v>
      </c>
      <c r="CS29">
        <v>1689277731.5</v>
      </c>
      <c r="CT29">
        <v>13</v>
      </c>
      <c r="CU29">
        <v>-5.7000000000000002E-2</v>
      </c>
      <c r="CV29">
        <v>7.0000000000000001E-3</v>
      </c>
      <c r="CW29">
        <v>1.825</v>
      </c>
      <c r="CX29">
        <v>0.111</v>
      </c>
      <c r="CY29">
        <v>400</v>
      </c>
      <c r="CZ29">
        <v>19</v>
      </c>
      <c r="DA29">
        <v>0.21</v>
      </c>
      <c r="DB29">
        <v>0.13</v>
      </c>
      <c r="DC29">
        <v>2.8587285717547379</v>
      </c>
      <c r="DD29">
        <v>-0.52964852117292593</v>
      </c>
      <c r="DE29">
        <v>6.5106286188117757E-2</v>
      </c>
      <c r="DF29">
        <v>1</v>
      </c>
      <c r="DG29">
        <v>6.0777791480509202E-4</v>
      </c>
      <c r="DH29">
        <v>7.2674137819291562E-6</v>
      </c>
      <c r="DI29">
        <v>1.347263001864424E-6</v>
      </c>
      <c r="DJ29">
        <v>1</v>
      </c>
      <c r="DK29">
        <v>3.2522349529583119E-2</v>
      </c>
      <c r="DL29">
        <v>2.5790793390325479E-4</v>
      </c>
      <c r="DM29">
        <v>4.4939216298632337E-5</v>
      </c>
      <c r="DN29">
        <v>1</v>
      </c>
      <c r="DO29">
        <v>3</v>
      </c>
      <c r="DP29">
        <v>3</v>
      </c>
      <c r="DQ29" t="s">
        <v>347</v>
      </c>
      <c r="DR29">
        <v>3.1058699999999999</v>
      </c>
      <c r="DS29">
        <v>2.6640999999999999</v>
      </c>
      <c r="DT29">
        <v>9.6487799999999999E-2</v>
      </c>
      <c r="DU29">
        <v>9.7932699999999998E-2</v>
      </c>
      <c r="DV29">
        <v>9.07829E-2</v>
      </c>
      <c r="DW29">
        <v>9.2065499999999995E-2</v>
      </c>
      <c r="DX29">
        <v>26086.6</v>
      </c>
      <c r="DY29">
        <v>28323.4</v>
      </c>
      <c r="DZ29">
        <v>27350.799999999999</v>
      </c>
      <c r="EA29">
        <v>29523.5</v>
      </c>
      <c r="EB29">
        <v>31127.7</v>
      </c>
      <c r="EC29">
        <v>33087.1</v>
      </c>
      <c r="ED29">
        <v>37521.699999999997</v>
      </c>
      <c r="EE29">
        <v>40516.1</v>
      </c>
      <c r="EF29">
        <v>2.1358999999999999</v>
      </c>
      <c r="EG29">
        <v>2.1179000000000001</v>
      </c>
      <c r="EH29">
        <v>6.5654500000000005E-2</v>
      </c>
      <c r="EI29">
        <v>0</v>
      </c>
      <c r="EJ29">
        <v>27.091999999999999</v>
      </c>
      <c r="EK29">
        <v>999.9</v>
      </c>
      <c r="EL29">
        <v>57.4</v>
      </c>
      <c r="EM29">
        <v>29.5</v>
      </c>
      <c r="EN29">
        <v>23.3552</v>
      </c>
      <c r="EO29">
        <v>63.328400000000002</v>
      </c>
      <c r="EP29">
        <v>7.2035299999999998</v>
      </c>
      <c r="EQ29">
        <v>1</v>
      </c>
      <c r="ER29">
        <v>9.8178399999999999E-2</v>
      </c>
      <c r="ES29">
        <v>0</v>
      </c>
      <c r="ET29">
        <v>20.235700000000001</v>
      </c>
      <c r="EU29">
        <v>5.2517300000000002</v>
      </c>
      <c r="EV29">
        <v>12.0579</v>
      </c>
      <c r="EW29">
        <v>4.9721000000000002</v>
      </c>
      <c r="EX29">
        <v>3.2932000000000001</v>
      </c>
      <c r="EY29">
        <v>2947.2</v>
      </c>
      <c r="EZ29">
        <v>9999</v>
      </c>
      <c r="FA29">
        <v>9999</v>
      </c>
      <c r="FB29">
        <v>62.7</v>
      </c>
      <c r="FC29">
        <v>4.9722200000000001</v>
      </c>
      <c r="FD29">
        <v>1.8707</v>
      </c>
      <c r="FE29">
        <v>1.87683</v>
      </c>
      <c r="FF29">
        <v>1.8699399999999999</v>
      </c>
      <c r="FG29">
        <v>1.87307</v>
      </c>
      <c r="FH29">
        <v>1.87462</v>
      </c>
      <c r="FI29">
        <v>1.87399</v>
      </c>
      <c r="FJ29">
        <v>1.87544</v>
      </c>
      <c r="FK29">
        <v>0</v>
      </c>
      <c r="FL29">
        <v>0</v>
      </c>
      <c r="FM29">
        <v>0</v>
      </c>
      <c r="FN29">
        <v>0</v>
      </c>
      <c r="FO29" t="s">
        <v>348</v>
      </c>
      <c r="FP29" t="s">
        <v>349</v>
      </c>
      <c r="FQ29" t="s">
        <v>350</v>
      </c>
      <c r="FR29" t="s">
        <v>350</v>
      </c>
      <c r="FS29" t="s">
        <v>350</v>
      </c>
      <c r="FT29" t="s">
        <v>350</v>
      </c>
      <c r="FU29">
        <v>0</v>
      </c>
      <c r="FV29">
        <v>100</v>
      </c>
      <c r="FW29">
        <v>100</v>
      </c>
      <c r="FX29">
        <v>1.825</v>
      </c>
      <c r="FY29">
        <v>0.111</v>
      </c>
      <c r="FZ29">
        <v>1.88169999999991</v>
      </c>
      <c r="GA29">
        <v>0</v>
      </c>
      <c r="GB29">
        <v>0</v>
      </c>
      <c r="GC29">
        <v>0</v>
      </c>
      <c r="GD29">
        <v>0.10391499999999711</v>
      </c>
      <c r="GE29">
        <v>0</v>
      </c>
      <c r="GF29">
        <v>0</v>
      </c>
      <c r="GG29">
        <v>0</v>
      </c>
      <c r="GH29">
        <v>-1</v>
      </c>
      <c r="GI29">
        <v>-1</v>
      </c>
      <c r="GJ29">
        <v>-1</v>
      </c>
      <c r="GK29">
        <v>-1</v>
      </c>
      <c r="GL29">
        <v>32.4</v>
      </c>
      <c r="GM29">
        <v>32.4</v>
      </c>
      <c r="GN29">
        <v>1.0449200000000001</v>
      </c>
      <c r="GO29">
        <v>2.5451700000000002</v>
      </c>
      <c r="GP29">
        <v>1.39893</v>
      </c>
      <c r="GQ29">
        <v>2.2827099999999998</v>
      </c>
      <c r="GR29">
        <v>1.4489700000000001</v>
      </c>
      <c r="GS29">
        <v>2.4133300000000002</v>
      </c>
      <c r="GT29">
        <v>32.531799999999997</v>
      </c>
      <c r="GU29">
        <v>15.8657</v>
      </c>
      <c r="GV29">
        <v>18</v>
      </c>
      <c r="GW29">
        <v>507.69799999999998</v>
      </c>
      <c r="GX29">
        <v>520.46799999999996</v>
      </c>
      <c r="GY29">
        <v>28.111699999999999</v>
      </c>
      <c r="GZ29">
        <v>28.553100000000001</v>
      </c>
      <c r="HA29">
        <v>29.9999</v>
      </c>
      <c r="HB29">
        <v>28.519200000000001</v>
      </c>
      <c r="HC29">
        <v>28.471</v>
      </c>
      <c r="HD29">
        <v>20.869599999999998</v>
      </c>
      <c r="HE29">
        <v>21.571200000000001</v>
      </c>
      <c r="HF29">
        <v>55.511699999999998</v>
      </c>
      <c r="HG29">
        <v>-999.9</v>
      </c>
      <c r="HH29">
        <v>400</v>
      </c>
      <c r="HI29">
        <v>19.029</v>
      </c>
      <c r="HJ29">
        <v>101.21599999999999</v>
      </c>
      <c r="HK29">
        <v>101.223</v>
      </c>
    </row>
    <row r="30" spans="1:219" x14ac:dyDescent="0.2">
      <c r="A30">
        <v>14</v>
      </c>
      <c r="B30">
        <v>1689279039.0999999</v>
      </c>
      <c r="C30">
        <v>22891.599999904629</v>
      </c>
      <c r="D30" t="s">
        <v>388</v>
      </c>
      <c r="E30" s="1" t="s">
        <v>389</v>
      </c>
      <c r="F30">
        <v>0</v>
      </c>
      <c r="G30">
        <v>22.5</v>
      </c>
      <c r="H30" t="s">
        <v>344</v>
      </c>
      <c r="I30">
        <v>90</v>
      </c>
      <c r="J30">
        <v>105</v>
      </c>
      <c r="K30" s="2">
        <v>1689279039.0999999</v>
      </c>
      <c r="L30" s="2">
        <f t="shared" si="0"/>
        <v>3.2116703200314918E-4</v>
      </c>
      <c r="M30" s="2">
        <f t="shared" si="1"/>
        <v>0.32116703200314917</v>
      </c>
      <c r="N30" s="2">
        <f t="shared" si="2"/>
        <v>1.7660133571118233</v>
      </c>
      <c r="O30" s="2">
        <f t="shared" si="3"/>
        <v>398.86900000000003</v>
      </c>
      <c r="P30" s="2">
        <f t="shared" si="4"/>
        <v>225.92686664363703</v>
      </c>
      <c r="Q30" s="2">
        <f t="shared" si="5"/>
        <v>22.993854812161125</v>
      </c>
      <c r="R30" s="2">
        <f t="shared" si="6"/>
        <v>40.595153694308109</v>
      </c>
      <c r="S30" s="2">
        <f t="shared" si="7"/>
        <v>1.7303657121410285E-2</v>
      </c>
      <c r="T30">
        <f t="shared" si="8"/>
        <v>3.8526132066879404</v>
      </c>
      <c r="U30">
        <f t="shared" si="9"/>
        <v>1.7260596602363475E-2</v>
      </c>
      <c r="V30">
        <f t="shared" si="10"/>
        <v>1.0791732690812458E-2</v>
      </c>
      <c r="W30">
        <f t="shared" si="11"/>
        <v>82.132703232231549</v>
      </c>
      <c r="X30">
        <f t="shared" si="12"/>
        <v>28.37830888409481</v>
      </c>
      <c r="Y30">
        <f t="shared" si="13"/>
        <v>27.7348</v>
      </c>
      <c r="Z30">
        <f t="shared" si="14"/>
        <v>3.7365646889089152</v>
      </c>
      <c r="AA30">
        <f t="shared" si="15"/>
        <v>49.742900203811608</v>
      </c>
      <c r="AB30">
        <f t="shared" si="16"/>
        <v>1.89522553528584</v>
      </c>
      <c r="AC30">
        <f t="shared" si="17"/>
        <v>3.8100422925091451</v>
      </c>
      <c r="AD30">
        <f t="shared" si="18"/>
        <v>1.8413391536230752</v>
      </c>
      <c r="AE30">
        <f t="shared" si="19"/>
        <v>-14.163466111338879</v>
      </c>
      <c r="AF30">
        <f t="shared" si="20"/>
        <v>69.330955371812948</v>
      </c>
      <c r="AG30">
        <f t="shared" si="21"/>
        <v>3.9188355691655468</v>
      </c>
      <c r="AH30">
        <f t="shared" si="22"/>
        <v>141.21902806187117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53621.250018583589</v>
      </c>
      <c r="AN30">
        <f t="shared" si="26"/>
        <v>500.101</v>
      </c>
      <c r="AO30">
        <f t="shared" si="27"/>
        <v>421.28514240011992</v>
      </c>
      <c r="AP30">
        <f t="shared" si="28"/>
        <v>0.84240011997600472</v>
      </c>
      <c r="AQ30">
        <f t="shared" si="29"/>
        <v>0.16423223155368924</v>
      </c>
      <c r="AR30">
        <v>3</v>
      </c>
      <c r="AS30">
        <v>0.5</v>
      </c>
      <c r="AT30" t="s">
        <v>345</v>
      </c>
      <c r="AU30">
        <v>2</v>
      </c>
      <c r="AV30">
        <v>1689279039.0999999</v>
      </c>
      <c r="AW30">
        <v>398.86900000000003</v>
      </c>
      <c r="AX30">
        <v>400.00599999999997</v>
      </c>
      <c r="AY30">
        <v>18.621600000000001</v>
      </c>
      <c r="AZ30">
        <v>18.432400000000001</v>
      </c>
      <c r="BA30">
        <v>397.053</v>
      </c>
      <c r="BB30">
        <v>18.512599999999999</v>
      </c>
      <c r="BC30">
        <v>499.767</v>
      </c>
      <c r="BD30">
        <v>101.744</v>
      </c>
      <c r="BE30">
        <v>3.16549E-2</v>
      </c>
      <c r="BF30">
        <v>28.0686</v>
      </c>
      <c r="BG30">
        <v>27.7348</v>
      </c>
      <c r="BH30">
        <v>999.9</v>
      </c>
      <c r="BI30">
        <v>0</v>
      </c>
      <c r="BJ30">
        <v>0</v>
      </c>
      <c r="BK30">
        <v>10002.5</v>
      </c>
      <c r="BL30">
        <v>0</v>
      </c>
      <c r="BM30">
        <v>4.7550499999999998</v>
      </c>
      <c r="BN30">
        <v>-1.12863</v>
      </c>
      <c r="BO30">
        <v>406.447</v>
      </c>
      <c r="BP30">
        <v>407.51799999999997</v>
      </c>
      <c r="BQ30">
        <v>0.19133800000000001</v>
      </c>
      <c r="BR30">
        <v>400.00599999999997</v>
      </c>
      <c r="BS30">
        <v>18.432400000000001</v>
      </c>
      <c r="BT30">
        <v>1.8948499999999999</v>
      </c>
      <c r="BU30">
        <v>1.87538</v>
      </c>
      <c r="BV30">
        <v>16.591999999999999</v>
      </c>
      <c r="BW30">
        <v>16.4297</v>
      </c>
      <c r="BX30">
        <v>500.101</v>
      </c>
      <c r="BY30">
        <v>0.919991</v>
      </c>
      <c r="BZ30">
        <v>8.0008999999999997E-2</v>
      </c>
      <c r="CA30">
        <v>0</v>
      </c>
      <c r="CB30">
        <v>2.5659000000000001</v>
      </c>
      <c r="CC30">
        <v>0</v>
      </c>
      <c r="CD30">
        <v>1180.3</v>
      </c>
      <c r="CE30">
        <v>4502.8</v>
      </c>
      <c r="CF30">
        <v>37.125</v>
      </c>
      <c r="CG30">
        <v>40.061999999999998</v>
      </c>
      <c r="CH30">
        <v>38.625</v>
      </c>
      <c r="CI30">
        <v>39.561999999999998</v>
      </c>
      <c r="CJ30">
        <v>37.625</v>
      </c>
      <c r="CK30">
        <v>460.09</v>
      </c>
      <c r="CL30">
        <v>40.01</v>
      </c>
      <c r="CM30">
        <v>0</v>
      </c>
      <c r="CN30">
        <v>1689279039.3</v>
      </c>
      <c r="CO30">
        <v>0</v>
      </c>
      <c r="CP30">
        <v>1689279055.0999999</v>
      </c>
      <c r="CQ30" t="s">
        <v>390</v>
      </c>
      <c r="CR30">
        <v>1689279055.0999999</v>
      </c>
      <c r="CS30">
        <v>1689279055.0999999</v>
      </c>
      <c r="CT30">
        <v>14</v>
      </c>
      <c r="CU30">
        <v>-8.9999999999999993E-3</v>
      </c>
      <c r="CV30">
        <v>-2E-3</v>
      </c>
      <c r="CW30">
        <v>1.8160000000000001</v>
      </c>
      <c r="CX30">
        <v>0.109</v>
      </c>
      <c r="CY30">
        <v>400</v>
      </c>
      <c r="CZ30">
        <v>18</v>
      </c>
      <c r="DA30">
        <v>0.35</v>
      </c>
      <c r="DB30">
        <v>0.14000000000000001</v>
      </c>
      <c r="DC30">
        <v>1.748102324823567</v>
      </c>
      <c r="DD30">
        <v>1.433416264085019</v>
      </c>
      <c r="DE30">
        <v>0.1208498977417274</v>
      </c>
      <c r="DF30">
        <v>0</v>
      </c>
      <c r="DG30">
        <v>3.2279964039376717E-4</v>
      </c>
      <c r="DH30">
        <v>6.7146475592753192E-5</v>
      </c>
      <c r="DI30">
        <v>4.9249024537255553E-6</v>
      </c>
      <c r="DJ30">
        <v>1</v>
      </c>
      <c r="DK30">
        <v>1.7574767900046771E-2</v>
      </c>
      <c r="DL30">
        <v>2.8849421855739101E-3</v>
      </c>
      <c r="DM30">
        <v>1.4500806131256249E-4</v>
      </c>
      <c r="DN30">
        <v>1</v>
      </c>
      <c r="DO30">
        <v>2</v>
      </c>
      <c r="DP30">
        <v>3</v>
      </c>
      <c r="DQ30" t="s">
        <v>354</v>
      </c>
      <c r="DR30">
        <v>3.1054300000000001</v>
      </c>
      <c r="DS30">
        <v>2.6635300000000002</v>
      </c>
      <c r="DT30">
        <v>9.6982299999999994E-2</v>
      </c>
      <c r="DU30">
        <v>9.82706E-2</v>
      </c>
      <c r="DV30">
        <v>8.8336999999999999E-2</v>
      </c>
      <c r="DW30">
        <v>9.0173600000000007E-2</v>
      </c>
      <c r="DX30">
        <v>26120</v>
      </c>
      <c r="DY30">
        <v>28379.4</v>
      </c>
      <c r="DZ30">
        <v>27395.599999999999</v>
      </c>
      <c r="EA30">
        <v>29589</v>
      </c>
      <c r="EB30">
        <v>31268.9</v>
      </c>
      <c r="EC30">
        <v>33237.9</v>
      </c>
      <c r="ED30">
        <v>37587.1</v>
      </c>
      <c r="EE30">
        <v>40612.9</v>
      </c>
      <c r="EF30">
        <v>2.1619000000000002</v>
      </c>
      <c r="EG30">
        <v>2.1475</v>
      </c>
      <c r="EH30">
        <v>9.68054E-2</v>
      </c>
      <c r="EI30">
        <v>0</v>
      </c>
      <c r="EJ30">
        <v>26.151499999999999</v>
      </c>
      <c r="EK30">
        <v>999.9</v>
      </c>
      <c r="EL30">
        <v>55.8</v>
      </c>
      <c r="EM30">
        <v>28.9</v>
      </c>
      <c r="EN30">
        <v>21.929300000000001</v>
      </c>
      <c r="EO30">
        <v>63.455800000000004</v>
      </c>
      <c r="EP30">
        <v>7.9847799999999998</v>
      </c>
      <c r="EQ30">
        <v>1</v>
      </c>
      <c r="ER30">
        <v>-5.3277400000000001E-3</v>
      </c>
      <c r="ES30">
        <v>0</v>
      </c>
      <c r="ET30">
        <v>20.235499999999998</v>
      </c>
      <c r="EU30">
        <v>5.2533799999999999</v>
      </c>
      <c r="EV30">
        <v>12.0556</v>
      </c>
      <c r="EW30">
        <v>4.9720500000000003</v>
      </c>
      <c r="EX30">
        <v>3.2929300000000001</v>
      </c>
      <c r="EY30">
        <v>2976.9</v>
      </c>
      <c r="EZ30">
        <v>9999</v>
      </c>
      <c r="FA30">
        <v>9999</v>
      </c>
      <c r="FB30">
        <v>63.1</v>
      </c>
      <c r="FC30">
        <v>4.9722</v>
      </c>
      <c r="FD30">
        <v>1.8706400000000001</v>
      </c>
      <c r="FE30">
        <v>1.87683</v>
      </c>
      <c r="FF30">
        <v>1.86982</v>
      </c>
      <c r="FG30">
        <v>1.87303</v>
      </c>
      <c r="FH30">
        <v>1.8745499999999999</v>
      </c>
      <c r="FI30">
        <v>1.8739399999999999</v>
      </c>
      <c r="FJ30">
        <v>1.87541</v>
      </c>
      <c r="FK30">
        <v>0</v>
      </c>
      <c r="FL30">
        <v>0</v>
      </c>
      <c r="FM30">
        <v>0</v>
      </c>
      <c r="FN30">
        <v>0</v>
      </c>
      <c r="FO30" t="s">
        <v>348</v>
      </c>
      <c r="FP30" t="s">
        <v>349</v>
      </c>
      <c r="FQ30" t="s">
        <v>350</v>
      </c>
      <c r="FR30" t="s">
        <v>350</v>
      </c>
      <c r="FS30" t="s">
        <v>350</v>
      </c>
      <c r="FT30" t="s">
        <v>350</v>
      </c>
      <c r="FU30">
        <v>0</v>
      </c>
      <c r="FV30">
        <v>100</v>
      </c>
      <c r="FW30">
        <v>100</v>
      </c>
      <c r="FX30">
        <v>1.8160000000000001</v>
      </c>
      <c r="FY30">
        <v>0.109</v>
      </c>
      <c r="FZ30">
        <v>1.825142857143021</v>
      </c>
      <c r="GA30">
        <v>0</v>
      </c>
      <c r="GB30">
        <v>0</v>
      </c>
      <c r="GC30">
        <v>0</v>
      </c>
      <c r="GD30">
        <v>0.1111400000000025</v>
      </c>
      <c r="GE30">
        <v>0</v>
      </c>
      <c r="GF30">
        <v>0</v>
      </c>
      <c r="GG30">
        <v>0</v>
      </c>
      <c r="GH30">
        <v>-1</v>
      </c>
      <c r="GI30">
        <v>-1</v>
      </c>
      <c r="GJ30">
        <v>-1</v>
      </c>
      <c r="GK30">
        <v>-1</v>
      </c>
      <c r="GL30">
        <v>21.8</v>
      </c>
      <c r="GM30">
        <v>21.8</v>
      </c>
      <c r="GN30">
        <v>1.0437000000000001</v>
      </c>
      <c r="GO30">
        <v>2.5488300000000002</v>
      </c>
      <c r="GP30">
        <v>1.39893</v>
      </c>
      <c r="GQ30">
        <v>2.2888199999999999</v>
      </c>
      <c r="GR30">
        <v>1.4489700000000001</v>
      </c>
      <c r="GS30">
        <v>2.4438499999999999</v>
      </c>
      <c r="GT30">
        <v>31.542400000000001</v>
      </c>
      <c r="GU30">
        <v>15.6205</v>
      </c>
      <c r="GV30">
        <v>18</v>
      </c>
      <c r="GW30">
        <v>511.53100000000001</v>
      </c>
      <c r="GX30">
        <v>528.08699999999999</v>
      </c>
      <c r="GY30">
        <v>27.355399999999999</v>
      </c>
      <c r="GZ30">
        <v>27.169799999999999</v>
      </c>
      <c r="HA30">
        <v>30</v>
      </c>
      <c r="HB30">
        <v>27.150700000000001</v>
      </c>
      <c r="HC30">
        <v>27.1144</v>
      </c>
      <c r="HD30">
        <v>20.8489</v>
      </c>
      <c r="HE30">
        <v>18.941600000000001</v>
      </c>
      <c r="HF30">
        <v>52.153300000000002</v>
      </c>
      <c r="HG30">
        <v>-999.9</v>
      </c>
      <c r="HH30">
        <v>400</v>
      </c>
      <c r="HI30">
        <v>18.532599999999999</v>
      </c>
      <c r="HJ30">
        <v>101.387</v>
      </c>
      <c r="HK30">
        <v>101.458</v>
      </c>
    </row>
    <row r="31" spans="1:219" x14ac:dyDescent="0.2">
      <c r="A31">
        <v>15</v>
      </c>
      <c r="B31">
        <v>1689281347</v>
      </c>
      <c r="C31">
        <v>25199.5</v>
      </c>
      <c r="D31" t="s">
        <v>391</v>
      </c>
      <c r="E31" s="1" t="s">
        <v>392</v>
      </c>
      <c r="F31">
        <v>0</v>
      </c>
      <c r="G31">
        <v>24.4</v>
      </c>
      <c r="H31" t="s">
        <v>397</v>
      </c>
      <c r="I31">
        <v>210</v>
      </c>
      <c r="J31">
        <v>105</v>
      </c>
      <c r="K31" s="2">
        <v>1689281347</v>
      </c>
      <c r="L31" s="2">
        <f t="shared" si="0"/>
        <v>6.4273660437160038E-4</v>
      </c>
      <c r="M31" s="2">
        <f t="shared" si="1"/>
        <v>0.64273660437160041</v>
      </c>
      <c r="N31" s="2">
        <f t="shared" si="2"/>
        <v>3.4037868040489734</v>
      </c>
      <c r="O31" s="2">
        <f t="shared" si="3"/>
        <v>397.82</v>
      </c>
      <c r="P31" s="2">
        <f t="shared" si="4"/>
        <v>237.80724333830383</v>
      </c>
      <c r="Q31" s="2">
        <f t="shared" si="5"/>
        <v>24.196590678066492</v>
      </c>
      <c r="R31" s="2">
        <f t="shared" si="6"/>
        <v>40.477689276497998</v>
      </c>
      <c r="S31" s="2">
        <f t="shared" si="7"/>
        <v>3.6239226631845145E-2</v>
      </c>
      <c r="T31">
        <f t="shared" si="8"/>
        <v>3.8488946738118921</v>
      </c>
      <c r="U31">
        <f t="shared" si="9"/>
        <v>3.6050730069017135E-2</v>
      </c>
      <c r="V31">
        <f t="shared" si="10"/>
        <v>2.2548560048196081E-2</v>
      </c>
      <c r="W31">
        <f t="shared" si="11"/>
        <v>82.089274394502127</v>
      </c>
      <c r="X31">
        <f t="shared" si="12"/>
        <v>27.781886286268389</v>
      </c>
      <c r="Y31">
        <f t="shared" si="13"/>
        <v>27.151700000000002</v>
      </c>
      <c r="Z31">
        <f t="shared" si="14"/>
        <v>3.6111732721059893</v>
      </c>
      <c r="AA31">
        <f t="shared" si="15"/>
        <v>49.972943514699708</v>
      </c>
      <c r="AB31">
        <f t="shared" si="16"/>
        <v>1.8457732701229499</v>
      </c>
      <c r="AC31">
        <f t="shared" si="17"/>
        <v>3.6935452272888618</v>
      </c>
      <c r="AD31">
        <f t="shared" si="18"/>
        <v>1.7654000019830394</v>
      </c>
      <c r="AE31">
        <f t="shared" si="19"/>
        <v>-28.344684252787577</v>
      </c>
      <c r="AF31">
        <f t="shared" si="20"/>
        <v>79.88811971700008</v>
      </c>
      <c r="AG31">
        <f t="shared" si="21"/>
        <v>4.4948510838873208</v>
      </c>
      <c r="AH31">
        <f t="shared" si="22"/>
        <v>138.12756094260197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53643.431857722368</v>
      </c>
      <c r="AN31">
        <f t="shared" si="26"/>
        <v>499.83600000000001</v>
      </c>
      <c r="AO31">
        <f t="shared" si="27"/>
        <v>421.06195440129642</v>
      </c>
      <c r="AP31">
        <f t="shared" si="28"/>
        <v>0.84240021607346494</v>
      </c>
      <c r="AQ31">
        <f t="shared" si="29"/>
        <v>0.1642324170217874</v>
      </c>
      <c r="AR31">
        <v>3</v>
      </c>
      <c r="AS31">
        <v>0.5</v>
      </c>
      <c r="AT31" t="s">
        <v>345</v>
      </c>
      <c r="AU31">
        <v>2</v>
      </c>
      <c r="AV31">
        <v>1689281347</v>
      </c>
      <c r="AW31">
        <v>397.82</v>
      </c>
      <c r="AX31">
        <v>400.01600000000002</v>
      </c>
      <c r="AY31">
        <v>18.140499999999999</v>
      </c>
      <c r="AZ31">
        <v>17.761800000000001</v>
      </c>
      <c r="BA31">
        <v>396.00200000000001</v>
      </c>
      <c r="BB31">
        <v>18.038499999999999</v>
      </c>
      <c r="BC31">
        <v>499.92899999999997</v>
      </c>
      <c r="BD31">
        <v>101.71599999999999</v>
      </c>
      <c r="BE31">
        <v>3.2753900000000002E-2</v>
      </c>
      <c r="BF31">
        <v>27.5367</v>
      </c>
      <c r="BG31">
        <v>27.151700000000002</v>
      </c>
      <c r="BH31">
        <v>999.9</v>
      </c>
      <c r="BI31">
        <v>0</v>
      </c>
      <c r="BJ31">
        <v>0</v>
      </c>
      <c r="BK31">
        <v>9991.25</v>
      </c>
      <c r="BL31">
        <v>0</v>
      </c>
      <c r="BM31">
        <v>23.863900000000001</v>
      </c>
      <c r="BN31">
        <v>-2.1978800000000001</v>
      </c>
      <c r="BO31">
        <v>405.17099999999999</v>
      </c>
      <c r="BP31">
        <v>407.25</v>
      </c>
      <c r="BQ31">
        <v>0.38548500000000002</v>
      </c>
      <c r="BR31">
        <v>400.01600000000002</v>
      </c>
      <c r="BS31">
        <v>17.761800000000001</v>
      </c>
      <c r="BT31">
        <v>1.8458699999999999</v>
      </c>
      <c r="BU31">
        <v>1.8066599999999999</v>
      </c>
      <c r="BV31">
        <v>16.180700000000002</v>
      </c>
      <c r="BW31">
        <v>15.8445</v>
      </c>
      <c r="BX31">
        <v>499.83600000000001</v>
      </c>
      <c r="BY31">
        <v>0.919991</v>
      </c>
      <c r="BZ31">
        <v>8.0008999999999997E-2</v>
      </c>
      <c r="CA31">
        <v>0</v>
      </c>
      <c r="CB31">
        <v>2.617</v>
      </c>
      <c r="CC31">
        <v>0</v>
      </c>
      <c r="CD31">
        <v>1311.15</v>
      </c>
      <c r="CE31">
        <v>4500.41</v>
      </c>
      <c r="CF31">
        <v>36.561999999999998</v>
      </c>
      <c r="CG31">
        <v>40.75</v>
      </c>
      <c r="CH31">
        <v>38.625</v>
      </c>
      <c r="CI31">
        <v>38.936999999999998</v>
      </c>
      <c r="CJ31">
        <v>37.311999999999998</v>
      </c>
      <c r="CK31">
        <v>459.84</v>
      </c>
      <c r="CL31">
        <v>39.99</v>
      </c>
      <c r="CM31">
        <v>0</v>
      </c>
      <c r="CN31">
        <v>1689281347.5</v>
      </c>
      <c r="CO31">
        <v>0</v>
      </c>
      <c r="CP31">
        <v>1689281364</v>
      </c>
      <c r="CQ31" t="s">
        <v>393</v>
      </c>
      <c r="CR31">
        <v>1689281363</v>
      </c>
      <c r="CS31">
        <v>1689281364</v>
      </c>
      <c r="CT31">
        <v>15</v>
      </c>
      <c r="CU31">
        <v>2E-3</v>
      </c>
      <c r="CV31">
        <v>-6.0000000000000001E-3</v>
      </c>
      <c r="CW31">
        <v>1.8180000000000001</v>
      </c>
      <c r="CX31">
        <v>0.10199999999999999</v>
      </c>
      <c r="CY31">
        <v>400</v>
      </c>
      <c r="CZ31">
        <v>18</v>
      </c>
      <c r="DA31">
        <v>0.35</v>
      </c>
      <c r="DB31">
        <v>0.22</v>
      </c>
      <c r="DC31">
        <v>3.38364309227592</v>
      </c>
      <c r="DD31">
        <v>1.8379778017728261</v>
      </c>
      <c r="DE31">
        <v>0.1028593267067293</v>
      </c>
      <c r="DF31">
        <v>0</v>
      </c>
      <c r="DG31">
        <v>6.3412051290513271E-4</v>
      </c>
      <c r="DH31">
        <v>3.5062998558940963E-5</v>
      </c>
      <c r="DI31">
        <v>2.9138579628183782E-6</v>
      </c>
      <c r="DJ31">
        <v>1</v>
      </c>
      <c r="DK31">
        <v>3.5928430857104912E-2</v>
      </c>
      <c r="DL31">
        <v>1.798742423801136E-3</v>
      </c>
      <c r="DM31">
        <v>1.2629301072486691E-4</v>
      </c>
      <c r="DN31">
        <v>1</v>
      </c>
      <c r="DO31">
        <v>2</v>
      </c>
      <c r="DP31">
        <v>3</v>
      </c>
      <c r="DQ31" t="s">
        <v>354</v>
      </c>
      <c r="DR31">
        <v>3.1053899999999999</v>
      </c>
      <c r="DS31">
        <v>2.6645400000000001</v>
      </c>
      <c r="DT31">
        <v>9.6555799999999997E-2</v>
      </c>
      <c r="DU31">
        <v>9.8037600000000003E-2</v>
      </c>
      <c r="DV31">
        <v>8.6481799999999998E-2</v>
      </c>
      <c r="DW31">
        <v>8.7575200000000006E-2</v>
      </c>
      <c r="DX31">
        <v>26091.9</v>
      </c>
      <c r="DY31">
        <v>28338</v>
      </c>
      <c r="DZ31">
        <v>27356.2</v>
      </c>
      <c r="EA31">
        <v>29540.5</v>
      </c>
      <c r="EB31">
        <v>31284.400000000001</v>
      </c>
      <c r="EC31">
        <v>33273.1</v>
      </c>
      <c r="ED31">
        <v>37531.5</v>
      </c>
      <c r="EE31">
        <v>40541.9</v>
      </c>
      <c r="EF31">
        <v>2.1547299999999998</v>
      </c>
      <c r="EG31">
        <v>2.1291500000000001</v>
      </c>
      <c r="EH31">
        <v>6.8690600000000004E-2</v>
      </c>
      <c r="EI31">
        <v>0</v>
      </c>
      <c r="EJ31">
        <v>26.0276</v>
      </c>
      <c r="EK31">
        <v>999.9</v>
      </c>
      <c r="EL31">
        <v>58.4</v>
      </c>
      <c r="EM31">
        <v>28.8</v>
      </c>
      <c r="EN31">
        <v>22.8231</v>
      </c>
      <c r="EO31">
        <v>63.235999999999997</v>
      </c>
      <c r="EP31">
        <v>7.3998400000000002</v>
      </c>
      <c r="EQ31">
        <v>1</v>
      </c>
      <c r="ER31">
        <v>5.9758600000000002E-2</v>
      </c>
      <c r="ES31">
        <v>0</v>
      </c>
      <c r="ET31">
        <v>20.238700000000001</v>
      </c>
      <c r="EU31">
        <v>5.2535299999999996</v>
      </c>
      <c r="EV31">
        <v>12.0579</v>
      </c>
      <c r="EW31">
        <v>4.9728000000000003</v>
      </c>
      <c r="EX31">
        <v>3.2935300000000001</v>
      </c>
      <c r="EY31">
        <v>3029</v>
      </c>
      <c r="EZ31">
        <v>9999</v>
      </c>
      <c r="FA31">
        <v>9999</v>
      </c>
      <c r="FB31">
        <v>63.7</v>
      </c>
      <c r="FC31">
        <v>4.9721799999999998</v>
      </c>
      <c r="FD31">
        <v>1.8706</v>
      </c>
      <c r="FE31">
        <v>1.87683</v>
      </c>
      <c r="FF31">
        <v>1.8698999999999999</v>
      </c>
      <c r="FG31">
        <v>1.8730199999999999</v>
      </c>
      <c r="FH31">
        <v>1.87459</v>
      </c>
      <c r="FI31">
        <v>1.87395</v>
      </c>
      <c r="FJ31">
        <v>1.87541</v>
      </c>
      <c r="FK31">
        <v>0</v>
      </c>
      <c r="FL31">
        <v>0</v>
      </c>
      <c r="FM31">
        <v>0</v>
      </c>
      <c r="FN31">
        <v>0</v>
      </c>
      <c r="FO31" t="s">
        <v>348</v>
      </c>
      <c r="FP31" t="s">
        <v>349</v>
      </c>
      <c r="FQ31" t="s">
        <v>350</v>
      </c>
      <c r="FR31" t="s">
        <v>350</v>
      </c>
      <c r="FS31" t="s">
        <v>350</v>
      </c>
      <c r="FT31" t="s">
        <v>350</v>
      </c>
      <c r="FU31">
        <v>0</v>
      </c>
      <c r="FV31">
        <v>100</v>
      </c>
      <c r="FW31">
        <v>100</v>
      </c>
      <c r="FX31">
        <v>1.8180000000000001</v>
      </c>
      <c r="FY31">
        <v>0.10199999999999999</v>
      </c>
      <c r="FZ31">
        <v>1.8162999999999561</v>
      </c>
      <c r="GA31">
        <v>0</v>
      </c>
      <c r="GB31">
        <v>0</v>
      </c>
      <c r="GC31">
        <v>0</v>
      </c>
      <c r="GD31">
        <v>0.1087950000000006</v>
      </c>
      <c r="GE31">
        <v>0</v>
      </c>
      <c r="GF31">
        <v>0</v>
      </c>
      <c r="GG31">
        <v>0</v>
      </c>
      <c r="GH31">
        <v>-1</v>
      </c>
      <c r="GI31">
        <v>-1</v>
      </c>
      <c r="GJ31">
        <v>-1</v>
      </c>
      <c r="GK31">
        <v>-1</v>
      </c>
      <c r="GL31">
        <v>38.200000000000003</v>
      </c>
      <c r="GM31">
        <v>38.200000000000003</v>
      </c>
      <c r="GN31">
        <v>1.0400400000000001</v>
      </c>
      <c r="GO31">
        <v>2.5305200000000001</v>
      </c>
      <c r="GP31">
        <v>1.39893</v>
      </c>
      <c r="GQ31">
        <v>2.2839399999999999</v>
      </c>
      <c r="GR31">
        <v>1.4489700000000001</v>
      </c>
      <c r="GS31">
        <v>2.5500500000000001</v>
      </c>
      <c r="GT31">
        <v>31.870699999999999</v>
      </c>
      <c r="GU31">
        <v>15.0076</v>
      </c>
      <c r="GV31">
        <v>18</v>
      </c>
      <c r="GW31">
        <v>514.64499999999998</v>
      </c>
      <c r="GX31">
        <v>523.10199999999998</v>
      </c>
      <c r="GY31">
        <v>27.039100000000001</v>
      </c>
      <c r="GZ31">
        <v>27.9587</v>
      </c>
      <c r="HA31">
        <v>30.0001</v>
      </c>
      <c r="HB31">
        <v>27.958100000000002</v>
      </c>
      <c r="HC31">
        <v>27.923300000000001</v>
      </c>
      <c r="HD31">
        <v>20.7685</v>
      </c>
      <c r="HE31">
        <v>25.4499</v>
      </c>
      <c r="HF31">
        <v>49.564</v>
      </c>
      <c r="HG31">
        <v>-999.9</v>
      </c>
      <c r="HH31">
        <v>400</v>
      </c>
      <c r="HI31">
        <v>17.7882</v>
      </c>
      <c r="HJ31">
        <v>101.239</v>
      </c>
      <c r="HK31">
        <v>101.285</v>
      </c>
    </row>
    <row r="32" spans="1:219" x14ac:dyDescent="0.2">
      <c r="A32">
        <v>16</v>
      </c>
      <c r="B32">
        <v>1689282646.5999999</v>
      </c>
      <c r="C32">
        <v>26499.099999904629</v>
      </c>
      <c r="D32" t="s">
        <v>394</v>
      </c>
      <c r="E32" s="1" t="s">
        <v>395</v>
      </c>
      <c r="F32">
        <v>0</v>
      </c>
      <c r="G32">
        <v>24</v>
      </c>
      <c r="H32" t="s">
        <v>344</v>
      </c>
      <c r="I32">
        <v>80</v>
      </c>
      <c r="J32">
        <v>105</v>
      </c>
      <c r="K32" s="2">
        <v>1689282646.5999999</v>
      </c>
      <c r="L32" s="2">
        <f t="shared" si="0"/>
        <v>2.951627292807512E-4</v>
      </c>
      <c r="M32" s="2">
        <f t="shared" si="1"/>
        <v>0.29516272928075121</v>
      </c>
      <c r="N32" s="2">
        <f t="shared" si="2"/>
        <v>1.5842545214657109</v>
      </c>
      <c r="O32" s="2">
        <f t="shared" si="3"/>
        <v>398.98700000000002</v>
      </c>
      <c r="P32" s="2">
        <f t="shared" si="4"/>
        <v>228.99002675989507</v>
      </c>
      <c r="Q32" s="2">
        <f t="shared" si="5"/>
        <v>23.303077607047914</v>
      </c>
      <c r="R32" s="2">
        <f t="shared" si="6"/>
        <v>40.602750944049404</v>
      </c>
      <c r="S32" s="2">
        <f t="shared" si="7"/>
        <v>1.581400697125239E-2</v>
      </c>
      <c r="T32">
        <f t="shared" si="8"/>
        <v>3.8500023190504375</v>
      </c>
      <c r="U32">
        <f t="shared" si="9"/>
        <v>1.5778008714095335E-2</v>
      </c>
      <c r="V32">
        <f t="shared" si="10"/>
        <v>9.8644828556402053E-3</v>
      </c>
      <c r="W32">
        <f t="shared" si="11"/>
        <v>82.104248999999996</v>
      </c>
      <c r="X32">
        <f t="shared" si="12"/>
        <v>28.597270747239222</v>
      </c>
      <c r="Y32">
        <f t="shared" si="13"/>
        <v>27.941400000000002</v>
      </c>
      <c r="Z32">
        <f t="shared" si="14"/>
        <v>3.7818951316796712</v>
      </c>
      <c r="AA32">
        <f t="shared" si="15"/>
        <v>50.070844331216115</v>
      </c>
      <c r="AB32">
        <f t="shared" si="16"/>
        <v>1.9316039769318201</v>
      </c>
      <c r="AC32">
        <f t="shared" si="17"/>
        <v>3.8577419708650349</v>
      </c>
      <c r="AD32">
        <f t="shared" si="18"/>
        <v>1.8502911547478511</v>
      </c>
      <c r="AE32">
        <f t="shared" si="19"/>
        <v>-13.016676361281128</v>
      </c>
      <c r="AF32">
        <f t="shared" si="20"/>
        <v>70.757655700901765</v>
      </c>
      <c r="AG32">
        <f t="shared" si="21"/>
        <v>4.0105813781916906</v>
      </c>
      <c r="AH32">
        <f t="shared" si="22"/>
        <v>143.85580971781232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53532.467457079787</v>
      </c>
      <c r="AN32">
        <f t="shared" si="26"/>
        <v>499.93</v>
      </c>
      <c r="AO32">
        <f t="shared" si="27"/>
        <v>421.14089999999993</v>
      </c>
      <c r="AP32">
        <f t="shared" si="28"/>
        <v>0.84239973596303463</v>
      </c>
      <c r="AQ32">
        <f t="shared" si="29"/>
        <v>0.1642314904086572</v>
      </c>
      <c r="AR32">
        <v>3</v>
      </c>
      <c r="AS32">
        <v>0.5</v>
      </c>
      <c r="AT32" t="s">
        <v>345</v>
      </c>
      <c r="AU32">
        <v>2</v>
      </c>
      <c r="AV32">
        <v>1689282646.5999999</v>
      </c>
      <c r="AW32">
        <v>398.98700000000002</v>
      </c>
      <c r="AX32">
        <v>400.00799999999998</v>
      </c>
      <c r="AY32">
        <v>18.981100000000001</v>
      </c>
      <c r="AZ32">
        <v>18.807400000000001</v>
      </c>
      <c r="BA32">
        <v>397.17899999999997</v>
      </c>
      <c r="BB32">
        <v>18.8751</v>
      </c>
      <c r="BC32">
        <v>500.10399999999998</v>
      </c>
      <c r="BD32">
        <v>101.733</v>
      </c>
      <c r="BE32">
        <v>3.1596199999999998E-2</v>
      </c>
      <c r="BF32">
        <v>28.282299999999999</v>
      </c>
      <c r="BG32">
        <v>27.941400000000002</v>
      </c>
      <c r="BH32">
        <v>999.9</v>
      </c>
      <c r="BI32">
        <v>0</v>
      </c>
      <c r="BJ32">
        <v>0</v>
      </c>
      <c r="BK32">
        <v>9993.75</v>
      </c>
      <c r="BL32">
        <v>0</v>
      </c>
      <c r="BM32">
        <v>3.8578399999999999</v>
      </c>
      <c r="BN32">
        <v>-1.01166</v>
      </c>
      <c r="BO32">
        <v>406.71499999999997</v>
      </c>
      <c r="BP32">
        <v>407.67599999999999</v>
      </c>
      <c r="BQ32">
        <v>0.17006099999999999</v>
      </c>
      <c r="BR32">
        <v>400.00799999999998</v>
      </c>
      <c r="BS32">
        <v>18.807400000000001</v>
      </c>
      <c r="BT32">
        <v>1.93062</v>
      </c>
      <c r="BU32">
        <v>1.9133199999999999</v>
      </c>
      <c r="BV32">
        <v>16.886500000000002</v>
      </c>
      <c r="BW32">
        <v>16.744700000000002</v>
      </c>
      <c r="BX32">
        <v>499.93</v>
      </c>
      <c r="BY32">
        <v>0.92000099999999996</v>
      </c>
      <c r="BZ32">
        <v>7.9998799999999995E-2</v>
      </c>
      <c r="CA32">
        <v>0</v>
      </c>
      <c r="CB32">
        <v>2.3096000000000001</v>
      </c>
      <c r="CC32">
        <v>0</v>
      </c>
      <c r="CD32">
        <v>1031.23</v>
      </c>
      <c r="CE32">
        <v>4501.2700000000004</v>
      </c>
      <c r="CF32">
        <v>35.561999999999998</v>
      </c>
      <c r="CG32">
        <v>38.061999999999998</v>
      </c>
      <c r="CH32">
        <v>36.875</v>
      </c>
      <c r="CI32">
        <v>37.186999999999998</v>
      </c>
      <c r="CJ32">
        <v>36.125</v>
      </c>
      <c r="CK32">
        <v>459.94</v>
      </c>
      <c r="CL32">
        <v>39.99</v>
      </c>
      <c r="CM32">
        <v>0</v>
      </c>
      <c r="CN32">
        <v>1689282647.0999999</v>
      </c>
      <c r="CO32">
        <v>0</v>
      </c>
      <c r="CP32">
        <v>1689282662.5999999</v>
      </c>
      <c r="CQ32" t="s">
        <v>396</v>
      </c>
      <c r="CR32">
        <v>1689282662.5999999</v>
      </c>
      <c r="CS32">
        <v>1689282662.5999999</v>
      </c>
      <c r="CT32">
        <v>16</v>
      </c>
      <c r="CU32">
        <v>-0.01</v>
      </c>
      <c r="CV32">
        <v>4.0000000000000001E-3</v>
      </c>
      <c r="CW32">
        <v>1.8080000000000001</v>
      </c>
      <c r="CX32">
        <v>0.106</v>
      </c>
      <c r="CY32">
        <v>400</v>
      </c>
      <c r="CZ32">
        <v>19</v>
      </c>
      <c r="DA32">
        <v>0.41</v>
      </c>
      <c r="DB32">
        <v>0.08</v>
      </c>
      <c r="DC32">
        <v>1.509308396798221</v>
      </c>
      <c r="DD32">
        <v>-0.56963066125844219</v>
      </c>
      <c r="DE32">
        <v>4.4045480471971377E-2</v>
      </c>
      <c r="DF32">
        <v>1</v>
      </c>
      <c r="DG32">
        <v>2.8556809247238488E-4</v>
      </c>
      <c r="DH32">
        <v>3.1325330074041093E-5</v>
      </c>
      <c r="DI32">
        <v>2.4680359802868541E-6</v>
      </c>
      <c r="DJ32">
        <v>1</v>
      </c>
      <c r="DK32">
        <v>1.5383782686319991E-2</v>
      </c>
      <c r="DL32">
        <v>1.0660121174523589E-3</v>
      </c>
      <c r="DM32">
        <v>6.2579854221055719E-5</v>
      </c>
      <c r="DN32">
        <v>1</v>
      </c>
      <c r="DO32">
        <v>3</v>
      </c>
      <c r="DP32">
        <v>3</v>
      </c>
      <c r="DQ32" t="s">
        <v>347</v>
      </c>
      <c r="DR32">
        <v>3.10582</v>
      </c>
      <c r="DS32">
        <v>2.6634000000000002</v>
      </c>
      <c r="DT32">
        <v>9.6795900000000004E-2</v>
      </c>
      <c r="DU32">
        <v>9.8059900000000005E-2</v>
      </c>
      <c r="DV32">
        <v>8.9408399999999999E-2</v>
      </c>
      <c r="DW32">
        <v>9.1312299999999999E-2</v>
      </c>
      <c r="DX32">
        <v>26083.1</v>
      </c>
      <c r="DY32">
        <v>28338.1</v>
      </c>
      <c r="DZ32">
        <v>27354.5</v>
      </c>
      <c r="EA32">
        <v>29541.5</v>
      </c>
      <c r="EB32">
        <v>31182.400000000001</v>
      </c>
      <c r="EC32">
        <v>33137.9</v>
      </c>
      <c r="ED32">
        <v>37529.5</v>
      </c>
      <c r="EE32">
        <v>40543.4</v>
      </c>
      <c r="EF32">
        <v>2.1539199999999998</v>
      </c>
      <c r="EG32">
        <v>2.1319699999999999</v>
      </c>
      <c r="EH32">
        <v>9.3050300000000002E-2</v>
      </c>
      <c r="EI32">
        <v>0</v>
      </c>
      <c r="EJ32">
        <v>26.420100000000001</v>
      </c>
      <c r="EK32">
        <v>999.9</v>
      </c>
      <c r="EL32">
        <v>56.9</v>
      </c>
      <c r="EM32">
        <v>28.9</v>
      </c>
      <c r="EN32">
        <v>22.365300000000001</v>
      </c>
      <c r="EO32">
        <v>63.503399999999999</v>
      </c>
      <c r="EP32">
        <v>7.2515999999999998</v>
      </c>
      <c r="EQ32">
        <v>1</v>
      </c>
      <c r="ER32">
        <v>5.8163100000000002E-2</v>
      </c>
      <c r="ES32">
        <v>0</v>
      </c>
      <c r="ET32">
        <v>20.237200000000001</v>
      </c>
      <c r="EU32">
        <v>5.2580200000000001</v>
      </c>
      <c r="EV32">
        <v>12.0579</v>
      </c>
      <c r="EW32">
        <v>4.9731500000000004</v>
      </c>
      <c r="EX32">
        <v>3.2934800000000002</v>
      </c>
      <c r="EY32">
        <v>3058.2</v>
      </c>
      <c r="EZ32">
        <v>9999</v>
      </c>
      <c r="FA32">
        <v>9999</v>
      </c>
      <c r="FB32">
        <v>64.099999999999994</v>
      </c>
      <c r="FC32">
        <v>4.9721799999999998</v>
      </c>
      <c r="FD32">
        <v>1.87073</v>
      </c>
      <c r="FE32">
        <v>1.87687</v>
      </c>
      <c r="FF32">
        <v>1.8699600000000001</v>
      </c>
      <c r="FG32">
        <v>1.8731500000000001</v>
      </c>
      <c r="FH32">
        <v>1.87469</v>
      </c>
      <c r="FI32">
        <v>1.87405</v>
      </c>
      <c r="FJ32">
        <v>1.8754599999999999</v>
      </c>
      <c r="FK32">
        <v>0</v>
      </c>
      <c r="FL32">
        <v>0</v>
      </c>
      <c r="FM32">
        <v>0</v>
      </c>
      <c r="FN32">
        <v>0</v>
      </c>
      <c r="FO32" t="s">
        <v>348</v>
      </c>
      <c r="FP32" t="s">
        <v>349</v>
      </c>
      <c r="FQ32" t="s">
        <v>350</v>
      </c>
      <c r="FR32" t="s">
        <v>350</v>
      </c>
      <c r="FS32" t="s">
        <v>350</v>
      </c>
      <c r="FT32" t="s">
        <v>350</v>
      </c>
      <c r="FU32">
        <v>0</v>
      </c>
      <c r="FV32">
        <v>100</v>
      </c>
      <c r="FW32">
        <v>100</v>
      </c>
      <c r="FX32">
        <v>1.8080000000000001</v>
      </c>
      <c r="FY32">
        <v>0.106</v>
      </c>
      <c r="FZ32">
        <v>1.8178000000000341</v>
      </c>
      <c r="GA32">
        <v>0</v>
      </c>
      <c r="GB32">
        <v>0</v>
      </c>
      <c r="GC32">
        <v>0</v>
      </c>
      <c r="GD32">
        <v>0.1023400000000052</v>
      </c>
      <c r="GE32">
        <v>0</v>
      </c>
      <c r="GF32">
        <v>0</v>
      </c>
      <c r="GG32">
        <v>0</v>
      </c>
      <c r="GH32">
        <v>-1</v>
      </c>
      <c r="GI32">
        <v>-1</v>
      </c>
      <c r="GJ32">
        <v>-1</v>
      </c>
      <c r="GK32">
        <v>-1</v>
      </c>
      <c r="GL32">
        <v>21.4</v>
      </c>
      <c r="GM32">
        <v>21.4</v>
      </c>
      <c r="GN32">
        <v>1.0400400000000001</v>
      </c>
      <c r="GO32">
        <v>2.5305200000000001</v>
      </c>
      <c r="GP32">
        <v>1.39893</v>
      </c>
      <c r="GQ32">
        <v>2.2839399999999999</v>
      </c>
      <c r="GR32">
        <v>1.4489700000000001</v>
      </c>
      <c r="GS32">
        <v>2.5671400000000002</v>
      </c>
      <c r="GT32">
        <v>31.980499999999999</v>
      </c>
      <c r="GU32">
        <v>14.4823</v>
      </c>
      <c r="GV32">
        <v>18</v>
      </c>
      <c r="GW32">
        <v>514.255</v>
      </c>
      <c r="GX32">
        <v>525.17399999999998</v>
      </c>
      <c r="GY32">
        <v>27.7713</v>
      </c>
      <c r="GZ32">
        <v>28.0107</v>
      </c>
      <c r="HA32">
        <v>30.0001</v>
      </c>
      <c r="HB32">
        <v>27.972000000000001</v>
      </c>
      <c r="HC32">
        <v>27.930299999999999</v>
      </c>
      <c r="HD32">
        <v>20.7911</v>
      </c>
      <c r="HE32">
        <v>19.2148</v>
      </c>
      <c r="HF32">
        <v>49.192799999999998</v>
      </c>
      <c r="HG32">
        <v>-999.9</v>
      </c>
      <c r="HH32">
        <v>400</v>
      </c>
      <c r="HI32">
        <v>18.772300000000001</v>
      </c>
      <c r="HJ32">
        <v>101.233</v>
      </c>
      <c r="HK32">
        <v>101.289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2023-07-13T21:13:02Z</dcterms:created>
  <dcterms:modified xsi:type="dcterms:W3CDTF">2023-07-19T19:00:42Z</dcterms:modified>
</cp:coreProperties>
</file>