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"/>
    </mc:Choice>
  </mc:AlternateContent>
  <xr:revisionPtr revIDLastSave="0" documentId="13_ncr:1_{325700A6-56BE-A84F-A61C-1217161179A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W32" i="1" s="1"/>
  <c r="DL32" i="1"/>
  <c r="DJ32" i="1"/>
  <c r="DK32" i="1" s="1"/>
  <c r="BL32" i="1" s="1"/>
  <c r="BY32" i="1"/>
  <c r="BX32" i="1"/>
  <c r="BP32" i="1"/>
  <c r="BJ32" i="1"/>
  <c r="BN32" i="1" s="1"/>
  <c r="BD32" i="1"/>
  <c r="BQ32" i="1" s="1"/>
  <c r="BT32" i="1" s="1"/>
  <c r="AY32" i="1"/>
  <c r="AW32" i="1" s="1"/>
  <c r="AP32" i="1"/>
  <c r="AK32" i="1"/>
  <c r="N32" i="1" s="1"/>
  <c r="BM32" i="1" s="1"/>
  <c r="BO32" i="1" s="1"/>
  <c r="AC32" i="1"/>
  <c r="AB32" i="1"/>
  <c r="AA32" i="1" s="1"/>
  <c r="T32" i="1"/>
  <c r="M32" i="1"/>
  <c r="L32" i="1"/>
  <c r="DM31" i="1"/>
  <c r="DL31" i="1"/>
  <c r="DK31" i="1" s="1"/>
  <c r="BL31" i="1" s="1"/>
  <c r="DJ31" i="1"/>
  <c r="BY31" i="1"/>
  <c r="BX31" i="1"/>
  <c r="BP31" i="1"/>
  <c r="BN31" i="1"/>
  <c r="BJ31" i="1"/>
  <c r="BD31" i="1"/>
  <c r="BQ31" i="1" s="1"/>
  <c r="BT31" i="1" s="1"/>
  <c r="AY31" i="1"/>
  <c r="AW31" i="1"/>
  <c r="AJ31" i="1" s="1"/>
  <c r="AP31" i="1"/>
  <c r="M31" i="1" s="1"/>
  <c r="AK31" i="1"/>
  <c r="AC31" i="1"/>
  <c r="AB31" i="1"/>
  <c r="AA31" i="1" s="1"/>
  <c r="W31" i="1"/>
  <c r="T31" i="1"/>
  <c r="O31" i="1"/>
  <c r="N31" i="1"/>
  <c r="BM31" i="1" s="1"/>
  <c r="BO31" i="1" s="1"/>
  <c r="L31" i="1"/>
  <c r="DM30" i="1"/>
  <c r="DL30" i="1"/>
  <c r="DK30" i="1"/>
  <c r="BL30" i="1" s="1"/>
  <c r="DJ30" i="1"/>
  <c r="BY30" i="1"/>
  <c r="BX30" i="1"/>
  <c r="BQ30" i="1"/>
  <c r="BT30" i="1" s="1"/>
  <c r="BP30" i="1"/>
  <c r="BN30" i="1"/>
  <c r="BJ30" i="1"/>
  <c r="BD30" i="1"/>
  <c r="AY30" i="1"/>
  <c r="AW30" i="1" s="1"/>
  <c r="AX30" i="1"/>
  <c r="AP30" i="1"/>
  <c r="M30" i="1" s="1"/>
  <c r="L30" i="1" s="1"/>
  <c r="AK30" i="1"/>
  <c r="AC30" i="1"/>
  <c r="AA30" i="1" s="1"/>
  <c r="AB30" i="1"/>
  <c r="W30" i="1"/>
  <c r="T30" i="1"/>
  <c r="N30" i="1"/>
  <c r="BM30" i="1" s="1"/>
  <c r="BO30" i="1" s="1"/>
  <c r="DM29" i="1"/>
  <c r="DL29" i="1"/>
  <c r="DJ29" i="1"/>
  <c r="BY29" i="1"/>
  <c r="BX29" i="1"/>
  <c r="BT29" i="1"/>
  <c r="BP29" i="1"/>
  <c r="BJ29" i="1"/>
  <c r="BD29" i="1"/>
  <c r="BQ29" i="1" s="1"/>
  <c r="AY29" i="1"/>
  <c r="AW29" i="1" s="1"/>
  <c r="AX29" i="1" s="1"/>
  <c r="AP29" i="1"/>
  <c r="M29" i="1" s="1"/>
  <c r="L29" i="1" s="1"/>
  <c r="AK29" i="1"/>
  <c r="AC29" i="1"/>
  <c r="AA29" i="1" s="1"/>
  <c r="AB29" i="1"/>
  <c r="T29" i="1"/>
  <c r="N29" i="1"/>
  <c r="BM29" i="1" s="1"/>
  <c r="DM28" i="1"/>
  <c r="DL28" i="1"/>
  <c r="DJ28" i="1"/>
  <c r="BY28" i="1"/>
  <c r="BX28" i="1"/>
  <c r="BP28" i="1"/>
  <c r="BJ28" i="1"/>
  <c r="BD28" i="1"/>
  <c r="BQ28" i="1" s="1"/>
  <c r="BT28" i="1" s="1"/>
  <c r="AY28" i="1"/>
  <c r="AX28" i="1"/>
  <c r="AW28" i="1"/>
  <c r="AI28" i="1" s="1"/>
  <c r="AP28" i="1"/>
  <c r="M28" i="1" s="1"/>
  <c r="AK28" i="1"/>
  <c r="AJ28" i="1"/>
  <c r="AC28" i="1"/>
  <c r="AB28" i="1"/>
  <c r="AA28" i="1" s="1"/>
  <c r="T28" i="1"/>
  <c r="R28" i="1"/>
  <c r="O28" i="1"/>
  <c r="N28" i="1"/>
  <c r="BM28" i="1" s="1"/>
  <c r="L28" i="1"/>
  <c r="DM27" i="1"/>
  <c r="DL27" i="1"/>
  <c r="DK27" i="1" s="1"/>
  <c r="BL27" i="1" s="1"/>
  <c r="BN27" i="1" s="1"/>
  <c r="DJ27" i="1"/>
  <c r="W27" i="1" s="1"/>
  <c r="BY27" i="1"/>
  <c r="BX27" i="1"/>
  <c r="BT27" i="1"/>
  <c r="BW27" i="1" s="1"/>
  <c r="BP27" i="1"/>
  <c r="BJ27" i="1"/>
  <c r="BD27" i="1"/>
  <c r="BQ27" i="1" s="1"/>
  <c r="AY27" i="1"/>
  <c r="AW27" i="1" s="1"/>
  <c r="AP27" i="1"/>
  <c r="M27" i="1" s="1"/>
  <c r="L27" i="1" s="1"/>
  <c r="AK27" i="1"/>
  <c r="AJ27" i="1"/>
  <c r="AI27" i="1"/>
  <c r="AC27" i="1"/>
  <c r="AB27" i="1"/>
  <c r="AA27" i="1"/>
  <c r="T27" i="1"/>
  <c r="N27" i="1"/>
  <c r="BM27" i="1" s="1"/>
  <c r="DM26" i="1"/>
  <c r="DL26" i="1"/>
  <c r="DJ26" i="1"/>
  <c r="W26" i="1" s="1"/>
  <c r="BZ26" i="1"/>
  <c r="CA26" i="1" s="1"/>
  <c r="BY26" i="1"/>
  <c r="BX26" i="1"/>
  <c r="BW26" i="1"/>
  <c r="BV26" i="1"/>
  <c r="BP26" i="1"/>
  <c r="BJ26" i="1"/>
  <c r="BD26" i="1"/>
  <c r="BQ26" i="1" s="1"/>
  <c r="BT26" i="1" s="1"/>
  <c r="BU26" i="1" s="1"/>
  <c r="AY26" i="1"/>
  <c r="AW26" i="1" s="1"/>
  <c r="AX26" i="1"/>
  <c r="AP26" i="1"/>
  <c r="M26" i="1" s="1"/>
  <c r="L26" i="1" s="1"/>
  <c r="AK26" i="1"/>
  <c r="N26" i="1" s="1"/>
  <c r="BM26" i="1" s="1"/>
  <c r="AJ26" i="1"/>
  <c r="AC26" i="1"/>
  <c r="AB26" i="1"/>
  <c r="AA26" i="1" s="1"/>
  <c r="T26" i="1"/>
  <c r="DM25" i="1"/>
  <c r="DL25" i="1"/>
  <c r="DJ25" i="1"/>
  <c r="DK25" i="1" s="1"/>
  <c r="BY25" i="1"/>
  <c r="BX25" i="1"/>
  <c r="BP25" i="1"/>
  <c r="BN25" i="1"/>
  <c r="BL25" i="1"/>
  <c r="BJ25" i="1"/>
  <c r="BD25" i="1"/>
  <c r="BQ25" i="1" s="1"/>
  <c r="BT25" i="1" s="1"/>
  <c r="AY25" i="1"/>
  <c r="AW25" i="1"/>
  <c r="AI25" i="1" s="1"/>
  <c r="AP25" i="1"/>
  <c r="M25" i="1" s="1"/>
  <c r="AK25" i="1"/>
  <c r="AJ25" i="1"/>
  <c r="AC25" i="1"/>
  <c r="AB25" i="1"/>
  <c r="AA25" i="1" s="1"/>
  <c r="W25" i="1"/>
  <c r="T25" i="1"/>
  <c r="O25" i="1"/>
  <c r="N25" i="1"/>
  <c r="BM25" i="1" s="1"/>
  <c r="BO25" i="1" s="1"/>
  <c r="L25" i="1"/>
  <c r="DM24" i="1"/>
  <c r="DL24" i="1"/>
  <c r="DJ24" i="1"/>
  <c r="BY24" i="1"/>
  <c r="BX24" i="1"/>
  <c r="BP24" i="1"/>
  <c r="BJ24" i="1"/>
  <c r="BD24" i="1"/>
  <c r="BQ24" i="1" s="1"/>
  <c r="BT24" i="1" s="1"/>
  <c r="AY24" i="1"/>
  <c r="AW24" i="1" s="1"/>
  <c r="AX24" i="1"/>
  <c r="AP24" i="1"/>
  <c r="M24" i="1" s="1"/>
  <c r="L24" i="1" s="1"/>
  <c r="AK24" i="1"/>
  <c r="AC24" i="1"/>
  <c r="AB24" i="1"/>
  <c r="AA24" i="1" s="1"/>
  <c r="T24" i="1"/>
  <c r="R24" i="1"/>
  <c r="N24" i="1"/>
  <c r="BM24" i="1" s="1"/>
  <c r="DM23" i="1"/>
  <c r="DL23" i="1"/>
  <c r="DK23" i="1"/>
  <c r="DJ23" i="1"/>
  <c r="W23" i="1" s="1"/>
  <c r="BY23" i="1"/>
  <c r="BX23" i="1"/>
  <c r="BT23" i="1"/>
  <c r="BW23" i="1" s="1"/>
  <c r="BP23" i="1"/>
  <c r="BL23" i="1"/>
  <c r="BN23" i="1" s="1"/>
  <c r="BJ23" i="1"/>
  <c r="BD23" i="1"/>
  <c r="BQ23" i="1" s="1"/>
  <c r="AY23" i="1"/>
  <c r="AW23" i="1" s="1"/>
  <c r="O23" i="1" s="1"/>
  <c r="AX23" i="1"/>
  <c r="AP23" i="1"/>
  <c r="M23" i="1" s="1"/>
  <c r="AK23" i="1"/>
  <c r="AJ23" i="1"/>
  <c r="AI23" i="1"/>
  <c r="AC23" i="1"/>
  <c r="AB23" i="1"/>
  <c r="AA23" i="1"/>
  <c r="X23" i="1"/>
  <c r="Y23" i="1" s="1"/>
  <c r="AG23" i="1" s="1"/>
  <c r="T23" i="1"/>
  <c r="AF23" i="1" s="1"/>
  <c r="R23" i="1"/>
  <c r="N23" i="1"/>
  <c r="BM23" i="1" s="1"/>
  <c r="L23" i="1"/>
  <c r="DM22" i="1"/>
  <c r="DL22" i="1"/>
  <c r="DJ22" i="1"/>
  <c r="BY22" i="1"/>
  <c r="BX22" i="1"/>
  <c r="BT22" i="1"/>
  <c r="BU22" i="1" s="1"/>
  <c r="BP22" i="1"/>
  <c r="BJ22" i="1"/>
  <c r="BD22" i="1"/>
  <c r="BQ22" i="1" s="1"/>
  <c r="AY22" i="1"/>
  <c r="AW22" i="1" s="1"/>
  <c r="AX22" i="1"/>
  <c r="AP22" i="1"/>
  <c r="AK22" i="1"/>
  <c r="AC22" i="1"/>
  <c r="AB22" i="1"/>
  <c r="AA22" i="1" s="1"/>
  <c r="T22" i="1"/>
  <c r="R22" i="1"/>
  <c r="N22" i="1"/>
  <c r="BM22" i="1" s="1"/>
  <c r="M22" i="1"/>
  <c r="L22" i="1" s="1"/>
  <c r="DM21" i="1"/>
  <c r="DL21" i="1"/>
  <c r="DJ21" i="1"/>
  <c r="DK21" i="1" s="1"/>
  <c r="BY21" i="1"/>
  <c r="BX21" i="1"/>
  <c r="BP21" i="1"/>
  <c r="BL21" i="1"/>
  <c r="BN21" i="1" s="1"/>
  <c r="BJ21" i="1"/>
  <c r="BD21" i="1"/>
  <c r="BQ21" i="1" s="1"/>
  <c r="BT21" i="1" s="1"/>
  <c r="AY21" i="1"/>
  <c r="AX21" i="1"/>
  <c r="AW21" i="1"/>
  <c r="AI21" i="1" s="1"/>
  <c r="AP21" i="1"/>
  <c r="M21" i="1" s="1"/>
  <c r="AK21" i="1"/>
  <c r="AJ21" i="1"/>
  <c r="AC21" i="1"/>
  <c r="AB21" i="1"/>
  <c r="AA21" i="1" s="1"/>
  <c r="W21" i="1"/>
  <c r="T21" i="1"/>
  <c r="R21" i="1"/>
  <c r="O21" i="1"/>
  <c r="N21" i="1"/>
  <c r="BM21" i="1" s="1"/>
  <c r="BO21" i="1" s="1"/>
  <c r="L21" i="1"/>
  <c r="AE21" i="1" s="1"/>
  <c r="DM20" i="1"/>
  <c r="DL20" i="1"/>
  <c r="DJ20" i="1"/>
  <c r="BY20" i="1"/>
  <c r="BX20" i="1"/>
  <c r="BQ20" i="1"/>
  <c r="BT20" i="1" s="1"/>
  <c r="BP20" i="1"/>
  <c r="BJ20" i="1"/>
  <c r="BD20" i="1"/>
  <c r="AY20" i="1"/>
  <c r="AW20" i="1" s="1"/>
  <c r="AX20" i="1" s="1"/>
  <c r="AP20" i="1"/>
  <c r="M20" i="1" s="1"/>
  <c r="L20" i="1" s="1"/>
  <c r="AK20" i="1"/>
  <c r="AC20" i="1"/>
  <c r="AB20" i="1"/>
  <c r="AA20" i="1" s="1"/>
  <c r="T20" i="1"/>
  <c r="N20" i="1"/>
  <c r="BM20" i="1" s="1"/>
  <c r="DM19" i="1"/>
  <c r="DL19" i="1"/>
  <c r="DJ19" i="1"/>
  <c r="W19" i="1" s="1"/>
  <c r="X19" i="1" s="1"/>
  <c r="Y19" i="1" s="1"/>
  <c r="BY19" i="1"/>
  <c r="BX19" i="1"/>
  <c r="BP19" i="1"/>
  <c r="BJ19" i="1"/>
  <c r="BD19" i="1"/>
  <c r="BQ19" i="1" s="1"/>
  <c r="BT19" i="1" s="1"/>
  <c r="AY19" i="1"/>
  <c r="AW19" i="1" s="1"/>
  <c r="O19" i="1" s="1"/>
  <c r="AP19" i="1"/>
  <c r="M19" i="1" s="1"/>
  <c r="AK19" i="1"/>
  <c r="AJ19" i="1"/>
  <c r="AI19" i="1"/>
  <c r="AC19" i="1"/>
  <c r="AB19" i="1"/>
  <c r="AA19" i="1"/>
  <c r="T19" i="1"/>
  <c r="N19" i="1"/>
  <c r="BM19" i="1" s="1"/>
  <c r="L19" i="1"/>
  <c r="DM18" i="1"/>
  <c r="DL18" i="1"/>
  <c r="DJ18" i="1"/>
  <c r="BY18" i="1"/>
  <c r="BX18" i="1"/>
  <c r="BV18" i="1"/>
  <c r="BZ18" i="1" s="1"/>
  <c r="CA18" i="1" s="1"/>
  <c r="BT18" i="1"/>
  <c r="BU18" i="1" s="1"/>
  <c r="BP18" i="1"/>
  <c r="BJ18" i="1"/>
  <c r="BD18" i="1"/>
  <c r="BQ18" i="1" s="1"/>
  <c r="AY18" i="1"/>
  <c r="AX18" i="1"/>
  <c r="AW18" i="1"/>
  <c r="AP18" i="1"/>
  <c r="M18" i="1" s="1"/>
  <c r="L18" i="1" s="1"/>
  <c r="AK18" i="1"/>
  <c r="AJ18" i="1"/>
  <c r="AI18" i="1"/>
  <c r="AC18" i="1"/>
  <c r="AB18" i="1"/>
  <c r="T18" i="1"/>
  <c r="R18" i="1"/>
  <c r="O18" i="1"/>
  <c r="N18" i="1"/>
  <c r="BM18" i="1" s="1"/>
  <c r="DM17" i="1"/>
  <c r="DL17" i="1"/>
  <c r="DJ17" i="1"/>
  <c r="BY17" i="1"/>
  <c r="BX17" i="1"/>
  <c r="BQ17" i="1"/>
  <c r="BT17" i="1" s="1"/>
  <c r="BP17" i="1"/>
  <c r="BJ17" i="1"/>
  <c r="BD17" i="1"/>
  <c r="AY17" i="1"/>
  <c r="AW17" i="1"/>
  <c r="AI17" i="1" s="1"/>
  <c r="AP17" i="1"/>
  <c r="M17" i="1" s="1"/>
  <c r="L17" i="1" s="1"/>
  <c r="AK17" i="1"/>
  <c r="AC17" i="1"/>
  <c r="AB17" i="1"/>
  <c r="AA17" i="1" s="1"/>
  <c r="T17" i="1"/>
  <c r="R17" i="1"/>
  <c r="N17" i="1"/>
  <c r="BM17" i="1" s="1"/>
  <c r="AE20" i="1" l="1"/>
  <c r="BW28" i="1"/>
  <c r="BU28" i="1"/>
  <c r="BV28" i="1"/>
  <c r="BZ28" i="1" s="1"/>
  <c r="CA28" i="1" s="1"/>
  <c r="AE27" i="1"/>
  <c r="AE26" i="1"/>
  <c r="AE22" i="1"/>
  <c r="AE24" i="1"/>
  <c r="AG19" i="1"/>
  <c r="AH19" i="1" s="1"/>
  <c r="Z19" i="1"/>
  <c r="AD19" i="1" s="1"/>
  <c r="BU21" i="1"/>
  <c r="BW21" i="1"/>
  <c r="BV21" i="1"/>
  <c r="BZ21" i="1" s="1"/>
  <c r="CA21" i="1" s="1"/>
  <c r="AE18" i="1"/>
  <c r="BW19" i="1"/>
  <c r="BV19" i="1"/>
  <c r="BZ19" i="1" s="1"/>
  <c r="CA19" i="1" s="1"/>
  <c r="BU19" i="1"/>
  <c r="BU25" i="1"/>
  <c r="BW25" i="1"/>
  <c r="BV25" i="1"/>
  <c r="BZ25" i="1" s="1"/>
  <c r="CA25" i="1" s="1"/>
  <c r="AF19" i="1"/>
  <c r="BW20" i="1"/>
  <c r="BU20" i="1"/>
  <c r="BV20" i="1"/>
  <c r="BZ20" i="1" s="1"/>
  <c r="CA20" i="1" s="1"/>
  <c r="AE30" i="1"/>
  <c r="X30" i="1"/>
  <c r="Y30" i="1" s="1"/>
  <c r="BO18" i="1"/>
  <c r="BU17" i="1"/>
  <c r="BW17" i="1"/>
  <c r="BV17" i="1"/>
  <c r="BZ17" i="1" s="1"/>
  <c r="CA17" i="1" s="1"/>
  <c r="AE17" i="1"/>
  <c r="BW24" i="1"/>
  <c r="BU24" i="1"/>
  <c r="BV24" i="1"/>
  <c r="BZ24" i="1" s="1"/>
  <c r="CA24" i="1" s="1"/>
  <c r="AA18" i="1"/>
  <c r="W18" i="1"/>
  <c r="DK18" i="1"/>
  <c r="BL18" i="1" s="1"/>
  <c r="BN18" i="1" s="1"/>
  <c r="DK20" i="1"/>
  <c r="BL20" i="1" s="1"/>
  <c r="BN20" i="1" s="1"/>
  <c r="W20" i="1"/>
  <c r="X27" i="1"/>
  <c r="Y27" i="1" s="1"/>
  <c r="AF27" i="1" s="1"/>
  <c r="BU29" i="1"/>
  <c r="BW29" i="1"/>
  <c r="BV29" i="1"/>
  <c r="BZ29" i="1" s="1"/>
  <c r="CA29" i="1" s="1"/>
  <c r="AE32" i="1"/>
  <c r="BW32" i="1"/>
  <c r="BV32" i="1"/>
  <c r="BZ32" i="1" s="1"/>
  <c r="CA32" i="1" s="1"/>
  <c r="BU32" i="1"/>
  <c r="DK28" i="1"/>
  <c r="BL28" i="1" s="1"/>
  <c r="BN28" i="1" s="1"/>
  <c r="W28" i="1"/>
  <c r="AE29" i="1"/>
  <c r="DK17" i="1"/>
  <c r="BL17" i="1" s="1"/>
  <c r="O22" i="1"/>
  <c r="AI22" i="1"/>
  <c r="BV22" i="1"/>
  <c r="BZ22" i="1" s="1"/>
  <c r="CA22" i="1" s="1"/>
  <c r="AE23" i="1"/>
  <c r="AH23" i="1" s="1"/>
  <c r="U23" i="1"/>
  <c r="S23" i="1" s="1"/>
  <c r="V23" i="1" s="1"/>
  <c r="P23" i="1" s="1"/>
  <c r="Q23" i="1" s="1"/>
  <c r="Z23" i="1"/>
  <c r="AD23" i="1" s="1"/>
  <c r="AI24" i="1"/>
  <c r="O24" i="1"/>
  <c r="X25" i="1"/>
  <c r="Y25" i="1" s="1"/>
  <c r="U25" i="1" s="1"/>
  <c r="S25" i="1" s="1"/>
  <c r="V25" i="1" s="1"/>
  <c r="P25" i="1" s="1"/>
  <c r="Q25" i="1" s="1"/>
  <c r="BW30" i="1"/>
  <c r="BV30" i="1"/>
  <c r="BZ30" i="1" s="1"/>
  <c r="CA30" i="1" s="1"/>
  <c r="BU30" i="1"/>
  <c r="AE31" i="1"/>
  <c r="AI29" i="1"/>
  <c r="O29" i="1"/>
  <c r="AJ29" i="1"/>
  <c r="BO23" i="1"/>
  <c r="W17" i="1"/>
  <c r="BW18" i="1"/>
  <c r="BU27" i="1"/>
  <c r="AE28" i="1"/>
  <c r="DK29" i="1"/>
  <c r="BL29" i="1" s="1"/>
  <c r="BN29" i="1" s="1"/>
  <c r="W29" i="1"/>
  <c r="BU23" i="1"/>
  <c r="X26" i="1"/>
  <c r="Y26" i="1" s="1"/>
  <c r="O27" i="1"/>
  <c r="AX27" i="1"/>
  <c r="BV27" i="1"/>
  <c r="BZ27" i="1" s="1"/>
  <c r="CA27" i="1" s="1"/>
  <c r="BO28" i="1"/>
  <c r="O30" i="1"/>
  <c r="AJ30" i="1"/>
  <c r="AI30" i="1"/>
  <c r="R30" i="1"/>
  <c r="AF31" i="1"/>
  <c r="AI20" i="1"/>
  <c r="O20" i="1"/>
  <c r="X21" i="1"/>
  <c r="Y21" i="1" s="1"/>
  <c r="BO19" i="1"/>
  <c r="DK19" i="1"/>
  <c r="BL19" i="1" s="1"/>
  <c r="BN19" i="1" s="1"/>
  <c r="O17" i="1"/>
  <c r="R19" i="1"/>
  <c r="AX19" i="1"/>
  <c r="AJ22" i="1"/>
  <c r="BV23" i="1"/>
  <c r="BZ23" i="1" s="1"/>
  <c r="CA23" i="1" s="1"/>
  <c r="AJ24" i="1"/>
  <c r="R25" i="1"/>
  <c r="AX25" i="1"/>
  <c r="O26" i="1"/>
  <c r="AI26" i="1"/>
  <c r="R26" i="1"/>
  <c r="BO27" i="1"/>
  <c r="R29" i="1"/>
  <c r="AX17" i="1"/>
  <c r="AE19" i="1"/>
  <c r="U19" i="1"/>
  <c r="S19" i="1" s="1"/>
  <c r="V19" i="1" s="1"/>
  <c r="P19" i="1" s="1"/>
  <c r="Q19" i="1" s="1"/>
  <c r="R20" i="1"/>
  <c r="BW22" i="1"/>
  <c r="AJ17" i="1"/>
  <c r="AJ20" i="1"/>
  <c r="W22" i="1"/>
  <c r="DK22" i="1"/>
  <c r="BL22" i="1" s="1"/>
  <c r="BN22" i="1" s="1"/>
  <c r="DK24" i="1"/>
  <c r="BL24" i="1" s="1"/>
  <c r="BN24" i="1" s="1"/>
  <c r="W24" i="1"/>
  <c r="AE25" i="1"/>
  <c r="R27" i="1"/>
  <c r="BW31" i="1"/>
  <c r="BV31" i="1"/>
  <c r="BZ31" i="1" s="1"/>
  <c r="CA31" i="1" s="1"/>
  <c r="BU31" i="1"/>
  <c r="AJ32" i="1"/>
  <c r="AI32" i="1"/>
  <c r="R32" i="1"/>
  <c r="AX32" i="1"/>
  <c r="O32" i="1"/>
  <c r="X32" i="1"/>
  <c r="Y32" i="1" s="1"/>
  <c r="AF32" i="1" s="1"/>
  <c r="X31" i="1"/>
  <c r="Y31" i="1" s="1"/>
  <c r="U31" i="1" s="1"/>
  <c r="S31" i="1" s="1"/>
  <c r="V31" i="1" s="1"/>
  <c r="P31" i="1" s="1"/>
  <c r="Q31" i="1" s="1"/>
  <c r="AX31" i="1"/>
  <c r="DK26" i="1"/>
  <c r="BL26" i="1" s="1"/>
  <c r="BN26" i="1" s="1"/>
  <c r="R31" i="1"/>
  <c r="AI31" i="1"/>
  <c r="X28" i="1" l="1"/>
  <c r="Y28" i="1" s="1"/>
  <c r="X18" i="1"/>
  <c r="Y18" i="1" s="1"/>
  <c r="BO22" i="1"/>
  <c r="BO29" i="1"/>
  <c r="U27" i="1"/>
  <c r="S27" i="1" s="1"/>
  <c r="V27" i="1" s="1"/>
  <c r="P27" i="1" s="1"/>
  <c r="Q27" i="1" s="1"/>
  <c r="AG21" i="1"/>
  <c r="AH21" i="1" s="1"/>
  <c r="Z21" i="1"/>
  <c r="AD21" i="1" s="1"/>
  <c r="AF21" i="1"/>
  <c r="U21" i="1"/>
  <c r="S21" i="1" s="1"/>
  <c r="V21" i="1" s="1"/>
  <c r="P21" i="1" s="1"/>
  <c r="Q21" i="1" s="1"/>
  <c r="X22" i="1"/>
  <c r="Y22" i="1" s="1"/>
  <c r="BO26" i="1"/>
  <c r="AG26" i="1"/>
  <c r="AH26" i="1" s="1"/>
  <c r="Z26" i="1"/>
  <c r="AD26" i="1" s="1"/>
  <c r="AF26" i="1"/>
  <c r="X20" i="1"/>
  <c r="Y20" i="1" s="1"/>
  <c r="U26" i="1"/>
  <c r="S26" i="1" s="1"/>
  <c r="V26" i="1" s="1"/>
  <c r="P26" i="1" s="1"/>
  <c r="Q26" i="1" s="1"/>
  <c r="AG27" i="1"/>
  <c r="AH27" i="1" s="1"/>
  <c r="Z27" i="1"/>
  <c r="AD27" i="1" s="1"/>
  <c r="X24" i="1"/>
  <c r="Y24" i="1" s="1"/>
  <c r="BO17" i="1"/>
  <c r="BN17" i="1"/>
  <c r="AG30" i="1"/>
  <c r="Z30" i="1"/>
  <c r="AD30" i="1" s="1"/>
  <c r="AF30" i="1"/>
  <c r="X17" i="1"/>
  <c r="Y17" i="1" s="1"/>
  <c r="BO20" i="1"/>
  <c r="U30" i="1"/>
  <c r="S30" i="1" s="1"/>
  <c r="V30" i="1" s="1"/>
  <c r="P30" i="1" s="1"/>
  <c r="Q30" i="1" s="1"/>
  <c r="Z32" i="1"/>
  <c r="AD32" i="1" s="1"/>
  <c r="AG32" i="1"/>
  <c r="AH32" i="1" s="1"/>
  <c r="AG25" i="1"/>
  <c r="AH25" i="1" s="1"/>
  <c r="Z25" i="1"/>
  <c r="AD25" i="1" s="1"/>
  <c r="AF25" i="1"/>
  <c r="Z31" i="1"/>
  <c r="AD31" i="1" s="1"/>
  <c r="AG31" i="1"/>
  <c r="AH31" i="1" s="1"/>
  <c r="BO24" i="1"/>
  <c r="X29" i="1"/>
  <c r="Y29" i="1" s="1"/>
  <c r="U32" i="1"/>
  <c r="S32" i="1" s="1"/>
  <c r="V32" i="1" s="1"/>
  <c r="P32" i="1" s="1"/>
  <c r="Q32" i="1" s="1"/>
  <c r="Z24" i="1" l="1"/>
  <c r="AD24" i="1" s="1"/>
  <c r="AG24" i="1"/>
  <c r="U24" i="1"/>
  <c r="S24" i="1" s="1"/>
  <c r="V24" i="1" s="1"/>
  <c r="P24" i="1" s="1"/>
  <c r="Q24" i="1" s="1"/>
  <c r="AF24" i="1"/>
  <c r="Z17" i="1"/>
  <c r="AD17" i="1" s="1"/>
  <c r="AG17" i="1"/>
  <c r="AF17" i="1"/>
  <c r="U17" i="1"/>
  <c r="S17" i="1" s="1"/>
  <c r="V17" i="1" s="1"/>
  <c r="P17" i="1" s="1"/>
  <c r="Q17" i="1" s="1"/>
  <c r="AG22" i="1"/>
  <c r="Z22" i="1"/>
  <c r="AD22" i="1" s="1"/>
  <c r="AF22" i="1"/>
  <c r="U22" i="1"/>
  <c r="S22" i="1" s="1"/>
  <c r="V22" i="1" s="1"/>
  <c r="P22" i="1" s="1"/>
  <c r="Q22" i="1" s="1"/>
  <c r="AG18" i="1"/>
  <c r="Z18" i="1"/>
  <c r="AD18" i="1" s="1"/>
  <c r="U18" i="1"/>
  <c r="S18" i="1" s="1"/>
  <c r="V18" i="1" s="1"/>
  <c r="P18" i="1" s="1"/>
  <c r="Q18" i="1" s="1"/>
  <c r="AF18" i="1"/>
  <c r="AG29" i="1"/>
  <c r="AF29" i="1"/>
  <c r="Z29" i="1"/>
  <c r="AD29" i="1" s="1"/>
  <c r="U29" i="1"/>
  <c r="S29" i="1" s="1"/>
  <c r="V29" i="1" s="1"/>
  <c r="P29" i="1" s="1"/>
  <c r="Q29" i="1" s="1"/>
  <c r="AH30" i="1"/>
  <c r="AG20" i="1"/>
  <c r="AH20" i="1" s="1"/>
  <c r="Z20" i="1"/>
  <c r="AD20" i="1" s="1"/>
  <c r="U20" i="1"/>
  <c r="S20" i="1" s="1"/>
  <c r="V20" i="1" s="1"/>
  <c r="P20" i="1" s="1"/>
  <c r="Q20" i="1" s="1"/>
  <c r="AF20" i="1"/>
  <c r="AG28" i="1"/>
  <c r="Z28" i="1"/>
  <c r="AD28" i="1" s="1"/>
  <c r="U28" i="1"/>
  <c r="S28" i="1" s="1"/>
  <c r="V28" i="1" s="1"/>
  <c r="P28" i="1" s="1"/>
  <c r="Q28" i="1" s="1"/>
  <c r="AF28" i="1"/>
  <c r="AH17" i="1" l="1"/>
  <c r="AH18" i="1"/>
  <c r="AH24" i="1"/>
  <c r="AH28" i="1"/>
  <c r="AH29" i="1"/>
  <c r="AH22" i="1"/>
</calcChain>
</file>

<file path=xl/sharedStrings.xml><?xml version="1.0" encoding="utf-8"?>
<sst xmlns="http://schemas.openxmlformats.org/spreadsheetml/2006/main" count="1131" uniqueCount="512">
  <si>
    <t>File opened</t>
  </si>
  <si>
    <t>2023-06-05 08:29:18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</si>
  <si>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</si>
  <si>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</si>
  <si>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</si>
  <si>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</si>
  <si>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</si>
  <si>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</si>
  <si>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</si>
  <si>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</si>
  <si>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</si>
  <si>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</si>
  <si>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</si>
  <si>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{"h2obspanconc2": "0", "h2obspan2b": "0.0697624", "co2aspanconc1": "2490", "flowazero": "0.31134", "co2bspan2a": "0.327161", "ssa_ref": "36474.5", "co2aspan2a": "0.327778", "h2obspanconc1": "12.52", "ssb_ref": "38434", "co2aspan2b": "0.325324", "h2oaspan2b": "0.0696742", "co2bspan2": "-0.0307545", "co2aspanconc2": "309.1", "h2obspan1": "1.00227", "flowmeterzero": "0.995701", "h2obspan2a": "0.0696041", "h2oaspan2": "0", "h2oazero": "1.00658", "co2aspan1": "1.0024", "chamberpressurezero": "2.56232", "oxygen": "21", "co2aspan2": "-0.030163", "co2azero": "0.992736", "co2bzero": "0.959397", "h2oaspan1": "1.00419", "h2oaspanconc2": "0", "flowbzero": "0.30834", "tbzero": "-0.0150089", "tazero": "-0.0478325", "co2bspan2b": "0.324713", "co2bspanconc1": "2490", "h2oaspanconc1": "12.52", "h2obzero": "1.00009", "co2bspanconc2": "309.1", "h2oaspan2a": "0.0693836", "co2bspan1": "1.00258", "h2obspan2": "0"}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</si>
  <si>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</si>
  <si>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</si>
  <si>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</si>
  <si>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</si>
  <si>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</si>
  <si>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</si>
  <si>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</si>
  <si>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</si>
  <si>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</si>
  <si>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</si>
  <si>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</si>
  <si>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</si>
  <si>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</si>
  <si>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08:29:18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</si>
  <si>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</si>
  <si>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</si>
  <si>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</si>
  <si>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</si>
  <si>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</si>
  <si>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</si>
  <si>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</si>
  <si>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</si>
  <si>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</si>
  <si>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</si>
  <si>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</si>
  <si>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</si>
  <si>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</si>
  <si>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</si>
  <si>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</si>
  <si>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</si>
  <si>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</si>
  <si>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</si>
  <si>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</si>
  <si>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</si>
  <si>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</si>
  <si>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</si>
  <si>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</si>
  <si>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</si>
  <si>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</si>
  <si>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</si>
  <si>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</si>
  <si>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</si>
  <si>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</si>
  <si>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</si>
  <si>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</si>
  <si>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</si>
  <si>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</si>
  <si>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</si>
  <si>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</si>
  <si>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</si>
  <si>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</si>
  <si>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</si>
  <si>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</si>
  <si>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</si>
  <si>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</si>
  <si>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</si>
  <si>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</si>
  <si>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</si>
  <si>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</si>
  <si>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</si>
  <si>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</si>
  <si>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</si>
  <si>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</si>
  <si>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</si>
  <si>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</si>
  <si>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</si>
  <si>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</si>
  <si>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4.97167 91.2561 369.556 603.49 842.008 1023.4 1216.35 1358.94</t>
  </si>
  <si>
    <t>Fs_true</t>
  </si>
  <si>
    <t>-0.500879 102.211 404.256 601.794 804.879 1000.85 1206.82 1400.82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</si>
  <si>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</si>
  <si>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</si>
  <si>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</si>
  <si>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</si>
  <si>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</si>
  <si>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</si>
  <si>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</si>
  <si>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</si>
  <si>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</si>
  <si>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</si>
  <si>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</si>
  <si>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</si>
  <si>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</si>
  <si>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</si>
  <si>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</si>
  <si>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</si>
  <si>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</si>
  <si>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</si>
  <si>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</si>
  <si>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</si>
  <si>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</si>
  <si>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</si>
  <si>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</si>
  <si>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</si>
  <si>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</si>
  <si>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</si>
  <si>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</si>
  <si>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</si>
  <si>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</si>
  <si>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</si>
  <si>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</si>
  <si>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</si>
  <si>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</si>
  <si>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</si>
  <si>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</si>
  <si>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</si>
  <si>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</si>
  <si>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</si>
  <si>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</si>
  <si>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</si>
  <si>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</si>
  <si>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</si>
  <si>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</si>
  <si>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</si>
  <si>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</si>
  <si>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</si>
  <si>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</si>
  <si>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</si>
  <si>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</si>
  <si>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</si>
  <si>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</si>
  <si>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</si>
  <si>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</si>
  <si>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</si>
  <si>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</si>
  <si>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</si>
  <si>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</si>
  <si>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</si>
  <si>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</si>
  <si>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</si>
  <si>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</si>
  <si>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</si>
  <si>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</si>
  <si>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</si>
  <si>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</si>
  <si>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</si>
  <si>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</si>
  <si>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</si>
  <si>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</si>
  <si>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</si>
  <si>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</si>
  <si>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</si>
  <si>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</si>
  <si>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</si>
  <si>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</si>
  <si>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</si>
  <si>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</si>
  <si>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</si>
  <si>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</si>
  <si>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</si>
  <si>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</si>
  <si>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</si>
  <si>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</si>
  <si>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</si>
  <si>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</si>
  <si>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</si>
  <si>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</si>
  <si>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</si>
  <si>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</si>
  <si>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</si>
  <si>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</si>
  <si>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</si>
  <si>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</si>
  <si>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</si>
  <si>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</si>
  <si>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</si>
  <si>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</si>
  <si>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</si>
  <si>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</si>
  <si>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</si>
  <si>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</si>
  <si>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</si>
  <si>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</si>
  <si>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</si>
  <si>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</si>
  <si>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</si>
  <si>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</si>
  <si>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</si>
  <si>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</si>
  <si>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</si>
  <si>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</si>
  <si>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</si>
  <si>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</si>
  <si>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</si>
  <si>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</si>
  <si>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</si>
  <si>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</si>
  <si>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</si>
  <si>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</si>
  <si>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</si>
  <si>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</si>
  <si>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</si>
  <si>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</si>
  <si>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</si>
  <si>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</si>
  <si>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</si>
  <si>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</si>
  <si>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</si>
  <si>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</si>
  <si>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</si>
  <si>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</si>
  <si>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</si>
  <si>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</si>
  <si>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</si>
  <si>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</si>
  <si>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</si>
  <si>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</si>
  <si>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</si>
  <si>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</si>
  <si>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</si>
  <si>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</si>
  <si>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</si>
  <si>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</si>
  <si>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</si>
  <si>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</si>
  <si>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</si>
  <si>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</si>
  <si>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</si>
  <si>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</si>
  <si>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</si>
  <si>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</si>
  <si>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</si>
  <si>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</si>
  <si>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</si>
  <si>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</si>
  <si>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</si>
  <si>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</si>
  <si>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</si>
  <si>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</si>
  <si>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</si>
  <si>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</si>
  <si>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</si>
  <si>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</si>
  <si>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</si>
  <si>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</si>
  <si>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</si>
  <si>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</si>
  <si>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</si>
  <si>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</si>
  <si>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</si>
  <si>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</si>
  <si>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</si>
  <si>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</si>
  <si>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</si>
  <si>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</si>
  <si>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</si>
  <si>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</si>
  <si>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</si>
  <si>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</si>
  <si>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</si>
  <si>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</si>
  <si>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</si>
  <si>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</si>
  <si>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</si>
  <si>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</si>
  <si>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</si>
  <si>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</si>
  <si>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</si>
  <si>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</si>
  <si>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</si>
  <si>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</si>
  <si>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</si>
  <si>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</si>
  <si>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</si>
  <si>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</si>
  <si>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</si>
  <si>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</si>
  <si>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</si>
  <si>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</si>
  <si>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</si>
  <si>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</si>
  <si>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</si>
  <si>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</si>
  <si>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</si>
  <si>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</si>
  <si>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</si>
  <si>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</si>
  <si>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</si>
  <si>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</si>
  <si>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</si>
  <si>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</si>
  <si>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</si>
  <si>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</si>
  <si>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</si>
  <si>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</si>
  <si>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</si>
  <si>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</si>
  <si>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</si>
  <si>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</si>
  <si>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</si>
  <si>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</si>
  <si>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</si>
  <si>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</si>
  <si>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</si>
  <si>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</si>
  <si>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</si>
  <si>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</si>
  <si>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</si>
  <si>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</si>
  <si>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</si>
  <si>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</si>
  <si>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</si>
  <si>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</si>
  <si>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</si>
  <si>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</si>
  <si>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</si>
  <si>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</si>
  <si>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</si>
  <si>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</si>
  <si>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</si>
  <si>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</si>
  <si>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</si>
  <si>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</si>
  <si>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</si>
  <si>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</si>
  <si>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</si>
  <si>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</si>
  <si>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</si>
  <si>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</si>
  <si>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</si>
  <si>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</si>
  <si>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</si>
  <si>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</si>
  <si>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</si>
  <si>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</si>
  <si>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</si>
  <si>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</si>
  <si>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</si>
  <si>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</si>
  <si>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</si>
  <si>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</si>
  <si>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</si>
  <si>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</si>
  <si>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</si>
  <si>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</si>
  <si>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</si>
  <si>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</si>
  <si>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</si>
  <si>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</si>
  <si>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</si>
  <si>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</si>
  <si>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</si>
  <si>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</si>
  <si>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</si>
  <si>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</si>
  <si>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</si>
  <si>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</si>
  <si>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</si>
  <si>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</si>
  <si>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</si>
  <si>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</si>
  <si>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</si>
  <si>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</si>
  <si>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</si>
  <si>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</si>
  <si>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</si>
  <si>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</si>
  <si>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</si>
  <si>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</si>
  <si>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</si>
  <si>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</si>
  <si>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</si>
  <si>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</si>
  <si>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</si>
  <si>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</si>
  <si>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</si>
  <si>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</si>
  <si>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</si>
  <si>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</si>
  <si>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</si>
  <si>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</si>
  <si>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</si>
  <si>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</si>
  <si>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</si>
  <si>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</si>
  <si>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</si>
  <si>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</si>
  <si>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</si>
  <si>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</si>
  <si>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</si>
  <si>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</si>
  <si>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</si>
  <si>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</si>
  <si>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</si>
  <si>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</si>
  <si>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</si>
  <si>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</si>
  <si>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</si>
  <si>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</si>
  <si>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</si>
  <si>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</si>
  <si>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</si>
  <si>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</si>
  <si>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</si>
  <si>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</si>
  <si>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</si>
  <si>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</si>
  <si>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</si>
  <si>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</si>
  <si>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</si>
  <si>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</si>
  <si>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</si>
  <si>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</si>
  <si>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</si>
  <si>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</si>
  <si>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</si>
  <si>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</si>
  <si>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</si>
  <si>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</si>
  <si>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</si>
  <si>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</si>
  <si>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</si>
  <si>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</si>
  <si>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</si>
  <si>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</si>
  <si>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</si>
  <si>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</si>
  <si>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</si>
  <si>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</si>
  <si>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</si>
  <si>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</si>
  <si>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</si>
  <si>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20230605 08:49:59</t>
  </si>
  <si>
    <t>08:49:59</t>
  </si>
  <si>
    <t>Intact</t>
  </si>
  <si>
    <t>RECT-157-20230531-15_53_52</t>
  </si>
  <si>
    <t>MPF-196-20230605-08_49_55</t>
  </si>
  <si>
    <t>-</t>
  </si>
  <si>
    <t>0: Broadleaf</t>
  </si>
  <si>
    <t>08:50:23</t>
  </si>
  <si>
    <t>0/3</t>
  </si>
  <si>
    <t>11111111</t>
  </si>
  <si>
    <t>oooooooo</t>
  </si>
  <si>
    <t>on</t>
  </si>
  <si>
    <t>20230605 09:13:03</t>
  </si>
  <si>
    <t>09:13:03</t>
  </si>
  <si>
    <t>Excised</t>
  </si>
  <si>
    <t>MPF-197-20230605-09_12_59</t>
  </si>
  <si>
    <t>09:13:25</t>
  </si>
  <si>
    <t>2/3</t>
  </si>
  <si>
    <t>20230605 09:50:13</t>
  </si>
  <si>
    <t>09:50:13</t>
  </si>
  <si>
    <t>MPF-198-20230605-09_50_09</t>
  </si>
  <si>
    <t>09:50:35</t>
  </si>
  <si>
    <t>1/3</t>
  </si>
  <si>
    <t>20230605 10:11:28</t>
  </si>
  <si>
    <t>10:11:28</t>
  </si>
  <si>
    <t>MPF-199-20230605-10_11_25</t>
  </si>
  <si>
    <t>10:11:50</t>
  </si>
  <si>
    <t>3/3</t>
  </si>
  <si>
    <t>20230605 10:49:02</t>
  </si>
  <si>
    <t>10:49:02</t>
  </si>
  <si>
    <t>MPF-200-20230605-10_48_59</t>
  </si>
  <si>
    <t>10:49:25</t>
  </si>
  <si>
    <t>20230605 11:12:35</t>
  </si>
  <si>
    <t>11:12:35</t>
  </si>
  <si>
    <t>MPF-201-20230605-11_12_32</t>
  </si>
  <si>
    <t>11:13:02</t>
  </si>
  <si>
    <t>20230605 11:50:03</t>
  </si>
  <si>
    <t>11:50:03</t>
  </si>
  <si>
    <t>MPF-202-20230605-11_50_00</t>
  </si>
  <si>
    <t>11:50:28</t>
  </si>
  <si>
    <t>20230605 12:13:22</t>
  </si>
  <si>
    <t>12:13:22</t>
  </si>
  <si>
    <t>MPF-203-20230605-12_13_19</t>
  </si>
  <si>
    <t>12:13:45</t>
  </si>
  <si>
    <t>20230605 12:49:54</t>
  </si>
  <si>
    <t>12:49:54</t>
  </si>
  <si>
    <t>MPF-204-20230605-12_49_51</t>
  </si>
  <si>
    <t>12:50:19</t>
  </si>
  <si>
    <t>20230605 13:12:47</t>
  </si>
  <si>
    <t>13:12:47</t>
  </si>
  <si>
    <t>MPF-205-20230605-13_12_45</t>
  </si>
  <si>
    <t>13:13:08</t>
  </si>
  <si>
    <t>20230605 13:50:13</t>
  </si>
  <si>
    <t>13:50:13</t>
  </si>
  <si>
    <t>MPF-206-20230605-13_50_11</t>
  </si>
  <si>
    <t>13:50:31</t>
  </si>
  <si>
    <t>20230605 14:13:08</t>
  </si>
  <si>
    <t>14:13:08</t>
  </si>
  <si>
    <t>MPF-207-20230605-14_13_06</t>
  </si>
  <si>
    <t>14:13:30</t>
  </si>
  <si>
    <t>20230605 14:49:14</t>
  </si>
  <si>
    <t>14:49:14</t>
  </si>
  <si>
    <t>MPF-208-20230605-14_49_12</t>
  </si>
  <si>
    <t>14:49:37</t>
  </si>
  <si>
    <t>20230605 15:12:03</t>
  </si>
  <si>
    <t>15:12:03</t>
  </si>
  <si>
    <t>MPF-209-20230605-15_12_01</t>
  </si>
  <si>
    <t>15:12:28</t>
  </si>
  <si>
    <t>20230605 15:49:12</t>
  </si>
  <si>
    <t>15:49:12</t>
  </si>
  <si>
    <t>MPF-210-20230605-15_49_10</t>
  </si>
  <si>
    <t>15:49:35</t>
  </si>
  <si>
    <t>20230605 16:12:58</t>
  </si>
  <si>
    <t>16:12:58</t>
  </si>
  <si>
    <t>MPF-211-20230605-16_12_56</t>
  </si>
  <si>
    <t>16:13:19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</si>
</sst>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H36" sqref="H36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433</v>
      </c>
      <c r="IC16" t="s">
        <v>434</v>
      </c>
      <c r="ID16" t="s">
        <v>433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1685980199.0999999</v>
      </c>
      <c r="C17">
        <v>0</v>
      </c>
      <c r="D17" t="s">
        <v>436</v>
      </c>
      <c r="E17" t="s">
        <v>437</v>
      </c>
      <c r="F17">
        <v>30</v>
      </c>
      <c r="G17" s="1">
        <v>13.5</v>
      </c>
      <c r="H17" t="s">
        <v>438</v>
      </c>
      <c r="I17">
        <v>120</v>
      </c>
      <c r="J17">
        <v>38</v>
      </c>
      <c r="K17">
        <v>1685980190.5999999</v>
      </c>
      <c r="L17">
        <f t="shared" ref="L17:L32" si="0">(M17)/1000</f>
        <v>9.5483703551998977E-4</v>
      </c>
      <c r="M17">
        <f t="shared" ref="M17:M32" si="1">IF(DR17, AP17, AJ17)</f>
        <v>0.95483703551998977</v>
      </c>
      <c r="N17">
        <f t="shared" ref="N17:N32" si="2">IF(DR17, AK17, AI17)</f>
        <v>8.7328150331274781</v>
      </c>
      <c r="O17">
        <f t="shared" ref="O17:O32" si="3">DT17 - IF(AW17&gt;1, N17*DN17*100/(AY17*EH17), 0)</f>
        <v>394.08912500000002</v>
      </c>
      <c r="P17">
        <f t="shared" ref="P17:P32" si="4">((V17-L17/2)*O17-N17)/(V17+L17/2)</f>
        <v>219.92803236444587</v>
      </c>
      <c r="Q17">
        <f t="shared" ref="Q17:Q32" si="5">P17*(EA17+EB17)/1000</f>
        <v>22.341571259905731</v>
      </c>
      <c r="R17">
        <f t="shared" ref="R17:R32" si="6">(DT17 - IF(AW17&gt;1, N17*DN17*100/(AY17*EH17), 0))*(EA17+EB17)/1000</f>
        <v>40.033870054142156</v>
      </c>
      <c r="S17">
        <f t="shared" ref="S17:S32" si="7">2/((1/U17-1/T17)+SIGN(U17)*SQRT((1/U17-1/T17)*(1/U17-1/T17) + 4*DO17/((DO17+1)*(DO17+1))*(2*1/U17*1/T17-1/T17*1/T17)))</f>
        <v>8.3780227437663377E-2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3.8409369212381104</v>
      </c>
      <c r="U17">
        <f t="shared" ref="U17:U32" si="9">L17*(1000-(1000*0.61365*EXP(17.502*Y17/(240.97+Y17))/(EA17+EB17)+DV17)/2)/(1000*0.61365*EXP(17.502*Y17/(240.97+Y17))/(EA17+EB17)-DV17)</f>
        <v>8.2778083642682576E-2</v>
      </c>
      <c r="V17">
        <f t="shared" ref="V17:V32" si="10">1/((DO17+1)/(S17/1.6)+1/(T17/1.37)) + DO17/((DO17+1)/(S17/1.6) + DO17/(T17/1.37))</f>
        <v>5.18253420306862E-2</v>
      </c>
      <c r="W17">
        <f t="shared" ref="W17:W32" si="11">(DJ17*DM17)</f>
        <v>129.984168138168</v>
      </c>
      <c r="X17">
        <f t="shared" ref="X17:X32" si="12">(EC17+(W17+2*0.95*0.0000000567*(((EC17+$B$7)+273)^4-(EC17+273)^4)-44100*L17)/(1.84*29.3*T17+8*0.95*0.0000000567*(EC17+273)^3))</f>
        <v>23.116895226841102</v>
      </c>
      <c r="Y17">
        <f t="shared" ref="Y17:Y32" si="13">($C$7*ED17+$D$7*EE17+$E$7*X17)</f>
        <v>21.5537125</v>
      </c>
      <c r="Z17">
        <f t="shared" ref="Z17:Z32" si="14">0.61365*EXP(17.502*Y17/(240.97+Y17))</f>
        <v>2.5821387674069425</v>
      </c>
      <c r="AA17">
        <f t="shared" ref="AA17:AA32" si="15">(AB17/AC17*100)</f>
        <v>51.7269972991405</v>
      </c>
      <c r="AB17">
        <f t="shared" ref="AB17:AB32" si="16">DV17*(EA17+EB17)/1000</f>
        <v>1.4335163479757482</v>
      </c>
      <c r="AC17">
        <f t="shared" ref="AC17:AC32" si="17">0.61365*EXP(17.502*EC17/(240.97+EC17))</f>
        <v>2.7713117382121228</v>
      </c>
      <c r="AD17">
        <f t="shared" ref="AD17:AD32" si="18">(Z17-DV17*(EA17+EB17)/1000)</f>
        <v>1.1486224194311943</v>
      </c>
      <c r="AE17">
        <f t="shared" ref="AE17:AE32" si="19">(-L17*44100)</f>
        <v>-42.108313266431551</v>
      </c>
      <c r="AF17">
        <f t="shared" ref="AF17:AF32" si="20">2*29.3*T17*0.92*(EC17-Y17)</f>
        <v>240.30385958999736</v>
      </c>
      <c r="AG17">
        <f t="shared" ref="AG17:AG32" si="21">2*0.95*0.0000000567*(((EC17+$B$7)+273)^4-(Y17+273)^4)</f>
        <v>12.855648298904455</v>
      </c>
      <c r="AH17">
        <f t="shared" ref="AH17:AH32" si="22">W17+AG17+AE17+AF17</f>
        <v>341.03536276063824</v>
      </c>
      <c r="AI17">
        <f t="shared" ref="AI17:AI32" si="23">DZ17*AW17*(DU17-DT17*(1000-AW17*DW17)/(1000-AW17*DV17))/(100*DN17)</f>
        <v>9.8347102361728282</v>
      </c>
      <c r="AJ17">
        <f t="shared" ref="AJ17:AJ32" si="24">1000*DZ17*AW17*(DV17-DW17)/(100*DN17*(1000-AW17*DV17))</f>
        <v>0.93785740665786244</v>
      </c>
      <c r="AK17">
        <f t="shared" ref="AK17:AK32" si="25">(AL17 - AM17 - EA17*1000/(8.314*(EC17+273.15)) * AO17/DZ17 * AN17) * DZ17/(100*DN17) * (1000 - DW17)/1000</f>
        <v>8.7328150331274781</v>
      </c>
      <c r="AL17">
        <v>405.86533738302398</v>
      </c>
      <c r="AM17">
        <v>400.44061212121198</v>
      </c>
      <c r="AN17">
        <v>2.0711643151518098E-2</v>
      </c>
      <c r="AO17">
        <v>67.0225840718022</v>
      </c>
      <c r="AP17">
        <f t="shared" ref="AP17:AP32" si="26">(AR17 - AQ17 + EA17*1000/(8.314*(EC17+273.15)) * AT17/DZ17 * AS17) * DZ17/(100*DN17) * 1000/(1000 - AR17)</f>
        <v>0.95483703551998977</v>
      </c>
      <c r="AQ17">
        <v>13.559550250159999</v>
      </c>
      <c r="AR17">
        <v>14.1208187878788</v>
      </c>
      <c r="AS17">
        <v>5.2987485648231297E-4</v>
      </c>
      <c r="AT17">
        <v>77.464715690921906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54356.515400123499</v>
      </c>
      <c r="AZ17" t="s">
        <v>439</v>
      </c>
      <c r="BA17">
        <v>10043.6</v>
      </c>
      <c r="BB17">
        <v>206.31078664343801</v>
      </c>
      <c r="BC17">
        <v>1032.93</v>
      </c>
      <c r="BD17">
        <f t="shared" ref="BD17:BD32" si="30">1-BB17/BC17</f>
        <v>0.80026643950370502</v>
      </c>
      <c r="BE17">
        <v>-1.3256428239459399</v>
      </c>
      <c r="BF17" t="s">
        <v>440</v>
      </c>
      <c r="BG17">
        <v>10074.299999999999</v>
      </c>
      <c r="BH17">
        <v>270.71907692307701</v>
      </c>
      <c r="BI17">
        <v>467.891667365675</v>
      </c>
      <c r="BJ17">
        <f t="shared" ref="BJ17:BJ32" si="31">1-BH17/BI17</f>
        <v>0.42140650110894184</v>
      </c>
      <c r="BK17">
        <v>0.5</v>
      </c>
      <c r="BL17">
        <f t="shared" ref="BL17:BL32" si="32">DK17</f>
        <v>673.2063650456829</v>
      </c>
      <c r="BM17">
        <f t="shared" ref="BM17:BM32" si="33">N17</f>
        <v>8.7328150331274781</v>
      </c>
      <c r="BN17">
        <f t="shared" ref="BN17:BN32" si="34">BJ17*BK17*BL17</f>
        <v>141.84676940908514</v>
      </c>
      <c r="BO17">
        <f t="shared" ref="BO17:BO32" si="35">(BM17-BE17)/BL17</f>
        <v>1.4941121146991627E-2</v>
      </c>
      <c r="BP17">
        <f t="shared" ref="BP17:BP32" si="36">(BC17-BI17)/BI17</f>
        <v>1.207626405949064</v>
      </c>
      <c r="BQ17">
        <f t="shared" ref="BQ17:BQ32" si="37">BB17/(BD17+BB17/BI17)</f>
        <v>166.21833810353479</v>
      </c>
      <c r="BR17" t="s">
        <v>441</v>
      </c>
      <c r="BS17">
        <v>0</v>
      </c>
      <c r="BT17">
        <f t="shared" ref="BT17:BT32" si="38">IF(BS17&lt;&gt;0, BS17, BQ17)</f>
        <v>166.21833810353479</v>
      </c>
      <c r="BU17">
        <f t="shared" ref="BU17:BU32" si="39">1-BT17/BI17</f>
        <v>0.64475037771162347</v>
      </c>
      <c r="BV17">
        <f t="shared" ref="BV17:BV32" si="40">(BI17-BH17)/(BI17-BT17)</f>
        <v>0.65359636174951385</v>
      </c>
      <c r="BW17">
        <f t="shared" ref="BW17:BW32" si="41">(BC17-BI17)/(BC17-BT17)</f>
        <v>0.65193346008285602</v>
      </c>
      <c r="BX17">
        <f t="shared" ref="BX17:BX32" si="42">(BI17-BH17)/(BI17-BB17)</f>
        <v>0.75377294356604074</v>
      </c>
      <c r="BY17">
        <f t="shared" ref="BY17:BY32" si="43">(BC17-BI17)/(BC17-BB17)</f>
        <v>0.68355335020575658</v>
      </c>
      <c r="BZ17">
        <f t="shared" ref="BZ17:BZ32" si="44">(BV17*BT17/BH17)</f>
        <v>0.40130050041279569</v>
      </c>
      <c r="CA17">
        <f t="shared" ref="CA17:CA32" si="45">(1-BZ17)</f>
        <v>0.59869949958720436</v>
      </c>
      <c r="CB17">
        <v>196</v>
      </c>
      <c r="CC17">
        <v>290</v>
      </c>
      <c r="CD17">
        <v>442.52</v>
      </c>
      <c r="CE17">
        <v>255</v>
      </c>
      <c r="CF17">
        <v>10074.299999999999</v>
      </c>
      <c r="CG17">
        <v>441.95</v>
      </c>
      <c r="CH17">
        <v>0.56999999999999995</v>
      </c>
      <c r="CI17">
        <v>300</v>
      </c>
      <c r="CJ17">
        <v>24</v>
      </c>
      <c r="CK17">
        <v>467.891667365675</v>
      </c>
      <c r="CL17">
        <v>1.35416963142834</v>
      </c>
      <c r="CM17">
        <v>-26.1370992467156</v>
      </c>
      <c r="CN17">
        <v>1.1965814645196899</v>
      </c>
      <c r="CO17">
        <v>0.94456794213472495</v>
      </c>
      <c r="CP17">
        <v>-7.6862647385984497E-3</v>
      </c>
      <c r="CQ17">
        <v>290</v>
      </c>
      <c r="CR17">
        <v>442.08</v>
      </c>
      <c r="CS17">
        <v>675</v>
      </c>
      <c r="CT17">
        <v>10062.299999999999</v>
      </c>
      <c r="CU17">
        <v>441.92</v>
      </c>
      <c r="CV17">
        <v>0.16</v>
      </c>
      <c r="DJ17">
        <f t="shared" ref="DJ17:DJ32" si="46">$B$11*EI17+$C$11*EJ17+$F$11*EU17*(1-EX17)</f>
        <v>800.01649999999995</v>
      </c>
      <c r="DK17">
        <f t="shared" ref="DK17:DK32" si="47">DJ17*DL17</f>
        <v>673.2063650456829</v>
      </c>
      <c r="DL17">
        <f t="shared" ref="DL17:DL32" si="48">($B$11*$D$9+$C$11*$D$9+$F$11*((FH17+EZ17)/MAX(FH17+EZ17+FI17, 0.1)*$I$9+FI17/MAX(FH17+EZ17+FI17, 0.1)*$J$9))/($B$11+$C$11+$F$11)</f>
        <v>0.84149060056346703</v>
      </c>
      <c r="DM17">
        <f t="shared" ref="DM17:DM32" si="49">($B$11*$K$9+$C$11*$K$9+$F$11*((FH17+EZ17)/MAX(FH17+EZ17+FI17, 0.1)*$P$9+FI17/MAX(FH17+EZ17+FI17, 0.1)*$Q$9))/($B$11+$C$11+$F$11)</f>
        <v>0.16247685908749132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1685980190.5999999</v>
      </c>
      <c r="DT17">
        <v>394.08912500000002</v>
      </c>
      <c r="DU17">
        <v>400.21</v>
      </c>
      <c r="DV17">
        <v>14.111381250000001</v>
      </c>
      <c r="DW17">
        <v>13.5567625</v>
      </c>
      <c r="DX17">
        <v>393.79012499999999</v>
      </c>
      <c r="DY17">
        <v>14.018381249999999</v>
      </c>
      <c r="DZ17">
        <v>500.13974999999999</v>
      </c>
      <c r="EA17">
        <v>101.48581249999999</v>
      </c>
      <c r="EB17">
        <v>0.1000154625</v>
      </c>
      <c r="EC17">
        <v>22.71419375</v>
      </c>
      <c r="ED17">
        <v>21.5537125</v>
      </c>
      <c r="EE17">
        <v>999.9</v>
      </c>
      <c r="EF17">
        <v>0</v>
      </c>
      <c r="EG17">
        <v>0</v>
      </c>
      <c r="EH17">
        <v>9983.9068750000006</v>
      </c>
      <c r="EI17">
        <v>0</v>
      </c>
      <c r="EJ17">
        <v>0.221023</v>
      </c>
      <c r="EK17">
        <v>-5.5451862500000004</v>
      </c>
      <c r="EL17">
        <v>400.30862500000001</v>
      </c>
      <c r="EM17">
        <v>405.70993750000002</v>
      </c>
      <c r="EN17">
        <v>0.54179124999999995</v>
      </c>
      <c r="EO17">
        <v>400.21</v>
      </c>
      <c r="EP17">
        <v>13.5567625</v>
      </c>
      <c r="EQ17">
        <v>1.430803125</v>
      </c>
      <c r="ER17">
        <v>1.3758193750000001</v>
      </c>
      <c r="ES17">
        <v>12.24806875</v>
      </c>
      <c r="ET17">
        <v>11.653718749999999</v>
      </c>
      <c r="EU17">
        <v>800.01649999999995</v>
      </c>
      <c r="EV17">
        <v>0.94999699999999998</v>
      </c>
      <c r="EW17">
        <v>5.0002637500000002E-2</v>
      </c>
      <c r="EX17">
        <v>0</v>
      </c>
      <c r="EY17">
        <v>270.7446875</v>
      </c>
      <c r="EZ17">
        <v>4.9999900000000004</v>
      </c>
      <c r="FA17">
        <v>2312.6725000000001</v>
      </c>
      <c r="FB17">
        <v>6899.7281249999996</v>
      </c>
      <c r="FC17">
        <v>32.5</v>
      </c>
      <c r="FD17">
        <v>34.25</v>
      </c>
      <c r="FE17">
        <v>33.811999999999998</v>
      </c>
      <c r="FF17">
        <v>34.534875</v>
      </c>
      <c r="FG17">
        <v>35.394374999999997</v>
      </c>
      <c r="FH17">
        <v>755.26312499999995</v>
      </c>
      <c r="FI17">
        <v>39.75</v>
      </c>
      <c r="FJ17">
        <v>0</v>
      </c>
      <c r="FK17">
        <v>1685980201.3</v>
      </c>
      <c r="FL17">
        <v>0</v>
      </c>
      <c r="FM17">
        <v>270.71907692307701</v>
      </c>
      <c r="FN17">
        <v>-0.90981196471202896</v>
      </c>
      <c r="FO17">
        <v>27.660170817469101</v>
      </c>
      <c r="FP17">
        <v>2312.5053846153901</v>
      </c>
      <c r="FQ17">
        <v>15</v>
      </c>
      <c r="FR17">
        <v>1685980223.0999999</v>
      </c>
      <c r="FS17" t="s">
        <v>443</v>
      </c>
      <c r="FT17">
        <v>1685980221.0999999</v>
      </c>
      <c r="FU17">
        <v>1685980223.0999999</v>
      </c>
      <c r="FV17">
        <v>1</v>
      </c>
      <c r="FW17">
        <v>-0.57199999999999995</v>
      </c>
      <c r="FX17">
        <v>2.3E-2</v>
      </c>
      <c r="FY17">
        <v>0.29899999999999999</v>
      </c>
      <c r="FZ17">
        <v>9.2999999999999999E-2</v>
      </c>
      <c r="GA17">
        <v>400</v>
      </c>
      <c r="GB17">
        <v>14</v>
      </c>
      <c r="GC17">
        <v>0.13</v>
      </c>
      <c r="GD17">
        <v>0.08</v>
      </c>
      <c r="GE17">
        <v>-5.5095960000000002</v>
      </c>
      <c r="GF17">
        <v>-1.02014706766917</v>
      </c>
      <c r="GG17">
        <v>0.106740514632449</v>
      </c>
      <c r="GH17">
        <v>0</v>
      </c>
      <c r="GI17">
        <v>270.80570588235298</v>
      </c>
      <c r="GJ17">
        <v>-1.4816195609620999</v>
      </c>
      <c r="GK17">
        <v>0.19334205126905801</v>
      </c>
      <c r="GL17">
        <v>0</v>
      </c>
      <c r="GM17">
        <v>0.53756579999999998</v>
      </c>
      <c r="GN17">
        <v>0.125350556390977</v>
      </c>
      <c r="GO17">
        <v>1.2754246032596299E-2</v>
      </c>
      <c r="GP17">
        <v>0</v>
      </c>
      <c r="GQ17">
        <v>0</v>
      </c>
      <c r="GR17">
        <v>3</v>
      </c>
      <c r="GS17" t="s">
        <v>444</v>
      </c>
      <c r="GT17">
        <v>2.9564599999999999</v>
      </c>
      <c r="GU17">
        <v>2.71095</v>
      </c>
      <c r="GV17">
        <v>0.106026</v>
      </c>
      <c r="GW17">
        <v>0.10704</v>
      </c>
      <c r="GX17">
        <v>8.0891099999999994E-2</v>
      </c>
      <c r="GY17">
        <v>7.9060800000000001E-2</v>
      </c>
      <c r="GZ17">
        <v>28093.200000000001</v>
      </c>
      <c r="HA17">
        <v>32499.7</v>
      </c>
      <c r="HB17">
        <v>31293.9</v>
      </c>
      <c r="HC17">
        <v>35023.1</v>
      </c>
      <c r="HD17">
        <v>39203.199999999997</v>
      </c>
      <c r="HE17">
        <v>39898.800000000003</v>
      </c>
      <c r="HF17">
        <v>43007.9</v>
      </c>
      <c r="HG17">
        <v>43390.3</v>
      </c>
      <c r="HH17">
        <v>2.1426500000000002</v>
      </c>
      <c r="HI17">
        <v>2.3642500000000002</v>
      </c>
      <c r="HJ17">
        <v>0.164188</v>
      </c>
      <c r="HK17">
        <v>0</v>
      </c>
      <c r="HL17">
        <v>18.863</v>
      </c>
      <c r="HM17">
        <v>999.9</v>
      </c>
      <c r="HN17">
        <v>67.733000000000004</v>
      </c>
      <c r="HO17">
        <v>20.13</v>
      </c>
      <c r="HP17">
        <v>15.7911</v>
      </c>
      <c r="HQ17">
        <v>59.649099999999997</v>
      </c>
      <c r="HR17">
        <v>19.7516</v>
      </c>
      <c r="HS17">
        <v>1</v>
      </c>
      <c r="HT17">
        <v>-0.65098299999999998</v>
      </c>
      <c r="HU17">
        <v>-3.0768300000000002</v>
      </c>
      <c r="HV17">
        <v>20.2791</v>
      </c>
      <c r="HW17">
        <v>5.2523299999999997</v>
      </c>
      <c r="HX17">
        <v>11.986000000000001</v>
      </c>
      <c r="HY17">
        <v>4.9738499999999997</v>
      </c>
      <c r="HZ17">
        <v>3.298</v>
      </c>
      <c r="IA17">
        <v>9999</v>
      </c>
      <c r="IB17">
        <v>9999</v>
      </c>
      <c r="IC17">
        <v>999.9</v>
      </c>
      <c r="ID17">
        <v>9999</v>
      </c>
      <c r="IE17">
        <v>4.9720300000000002</v>
      </c>
      <c r="IF17">
        <v>1.85345</v>
      </c>
      <c r="IG17">
        <v>1.8544</v>
      </c>
      <c r="IH17">
        <v>1.8588499999999999</v>
      </c>
      <c r="II17">
        <v>1.85328</v>
      </c>
      <c r="IJ17">
        <v>1.85762</v>
      </c>
      <c r="IK17">
        <v>1.85486</v>
      </c>
      <c r="IL17">
        <v>1.8534900000000001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0.29899999999999999</v>
      </c>
      <c r="JA17">
        <v>9.2999999999999999E-2</v>
      </c>
      <c r="JB17">
        <v>1.1269394553960901</v>
      </c>
      <c r="JC17">
        <v>-6.8838208586326796E-4</v>
      </c>
      <c r="JD17">
        <v>1.2146953680521199E-7</v>
      </c>
      <c r="JE17">
        <v>-3.3979593155360199E-13</v>
      </c>
      <c r="JF17">
        <v>-1.7250716042940099E-2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3871.9</v>
      </c>
      <c r="JO17">
        <v>3871.9</v>
      </c>
      <c r="JP17">
        <v>0.98877000000000004</v>
      </c>
      <c r="JQ17">
        <v>2.33765</v>
      </c>
      <c r="JR17">
        <v>1.5966800000000001</v>
      </c>
      <c r="JS17">
        <v>2.35107</v>
      </c>
      <c r="JT17">
        <v>1.5905800000000001</v>
      </c>
      <c r="JU17">
        <v>2.4389599999999998</v>
      </c>
      <c r="JV17">
        <v>24.327400000000001</v>
      </c>
      <c r="JW17">
        <v>15.7957</v>
      </c>
      <c r="JX17">
        <v>18</v>
      </c>
      <c r="JY17">
        <v>486.94900000000001</v>
      </c>
      <c r="JZ17">
        <v>616.91999999999996</v>
      </c>
      <c r="KA17">
        <v>25.000299999999999</v>
      </c>
      <c r="KB17">
        <v>18.280100000000001</v>
      </c>
      <c r="KC17">
        <v>30.0001</v>
      </c>
      <c r="KD17">
        <v>18.171800000000001</v>
      </c>
      <c r="KE17">
        <v>18.125299999999999</v>
      </c>
      <c r="KF17">
        <v>19.8323</v>
      </c>
      <c r="KG17">
        <v>31.013500000000001</v>
      </c>
      <c r="KH17">
        <v>100</v>
      </c>
      <c r="KI17">
        <v>25</v>
      </c>
      <c r="KJ17">
        <v>400</v>
      </c>
      <c r="KK17">
        <v>12.338200000000001</v>
      </c>
      <c r="KL17">
        <v>101.854</v>
      </c>
      <c r="KM17">
        <v>102.01</v>
      </c>
    </row>
    <row r="18" spans="1:299" x14ac:dyDescent="0.2">
      <c r="A18">
        <v>2</v>
      </c>
      <c r="B18">
        <v>1685981583</v>
      </c>
      <c r="C18">
        <v>1383.9000000953699</v>
      </c>
      <c r="D18" t="s">
        <v>448</v>
      </c>
      <c r="E18" t="s">
        <v>449</v>
      </c>
      <c r="F18">
        <v>30</v>
      </c>
      <c r="G18" s="1">
        <v>13.3</v>
      </c>
      <c r="H18" t="s">
        <v>450</v>
      </c>
      <c r="I18">
        <v>40</v>
      </c>
      <c r="J18" s="1">
        <v>38</v>
      </c>
      <c r="K18">
        <v>1685981574.5</v>
      </c>
      <c r="L18">
        <f t="shared" si="0"/>
        <v>8.7302091033486778E-4</v>
      </c>
      <c r="M18">
        <f t="shared" si="1"/>
        <v>0.87302091033486773</v>
      </c>
      <c r="N18">
        <f t="shared" si="2"/>
        <v>7.5685815961770766</v>
      </c>
      <c r="O18">
        <f t="shared" si="3"/>
        <v>395.51749999999998</v>
      </c>
      <c r="P18">
        <f t="shared" si="4"/>
        <v>211.05850017921432</v>
      </c>
      <c r="Q18">
        <f t="shared" si="5"/>
        <v>21.445438416999384</v>
      </c>
      <c r="R18">
        <f t="shared" si="6"/>
        <v>40.188128797908</v>
      </c>
      <c r="S18">
        <f t="shared" si="7"/>
        <v>6.8522192222912365E-2</v>
      </c>
      <c r="T18">
        <f t="shared" si="8"/>
        <v>3.845625493443201</v>
      </c>
      <c r="U18">
        <f t="shared" si="9"/>
        <v>6.7851061617928407E-2</v>
      </c>
      <c r="V18">
        <f t="shared" si="10"/>
        <v>4.2466663972587845E-2</v>
      </c>
      <c r="W18">
        <f t="shared" si="11"/>
        <v>129.97911791157159</v>
      </c>
      <c r="X18">
        <f t="shared" si="12"/>
        <v>24.067349752121341</v>
      </c>
      <c r="Y18">
        <f t="shared" si="13"/>
        <v>22.583406249999999</v>
      </c>
      <c r="Z18">
        <f t="shared" si="14"/>
        <v>2.7494025060514811</v>
      </c>
      <c r="AA18">
        <f t="shared" si="15"/>
        <v>50.101621250426845</v>
      </c>
      <c r="AB18">
        <f t="shared" si="16"/>
        <v>1.4691673823989502</v>
      </c>
      <c r="AC18">
        <f t="shared" si="17"/>
        <v>2.9323749326503754</v>
      </c>
      <c r="AD18">
        <f t="shared" si="18"/>
        <v>1.2802351236525309</v>
      </c>
      <c r="AE18">
        <f t="shared" si="19"/>
        <v>-38.500222145767665</v>
      </c>
      <c r="AF18">
        <f t="shared" si="20"/>
        <v>220.88832760184388</v>
      </c>
      <c r="AG18">
        <f t="shared" si="21"/>
        <v>11.920775897097501</v>
      </c>
      <c r="AH18">
        <f t="shared" si="22"/>
        <v>324.28799926474534</v>
      </c>
      <c r="AI18">
        <f t="shared" si="23"/>
        <v>7.4964754055064908</v>
      </c>
      <c r="AJ18">
        <f t="shared" si="24"/>
        <v>0.86422638461471879</v>
      </c>
      <c r="AK18">
        <f t="shared" si="25"/>
        <v>7.5685815961770766</v>
      </c>
      <c r="AL18">
        <v>406.00958589659001</v>
      </c>
      <c r="AM18">
        <v>401.40132121212099</v>
      </c>
      <c r="AN18">
        <v>7.1778747443989005E-4</v>
      </c>
      <c r="AO18">
        <v>67.015714799694194</v>
      </c>
      <c r="AP18">
        <f t="shared" si="26"/>
        <v>0.87302091033486773</v>
      </c>
      <c r="AQ18">
        <v>13.944957067727101</v>
      </c>
      <c r="AR18">
        <v>14.463258181818199</v>
      </c>
      <c r="AS18">
        <v>-3.4299321841335401E-4</v>
      </c>
      <c r="AT18">
        <v>77.460396565968693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54277.77609697041</v>
      </c>
      <c r="AZ18" t="s">
        <v>439</v>
      </c>
      <c r="BA18">
        <v>10043.6</v>
      </c>
      <c r="BB18">
        <v>206.31078664343801</v>
      </c>
      <c r="BC18">
        <v>1032.93</v>
      </c>
      <c r="BD18">
        <f t="shared" si="30"/>
        <v>0.80026643950370502</v>
      </c>
      <c r="BE18">
        <v>-1.3256428239459399</v>
      </c>
      <c r="BF18" t="s">
        <v>451</v>
      </c>
      <c r="BG18">
        <v>10066.1</v>
      </c>
      <c r="BH18">
        <v>252.0924</v>
      </c>
      <c r="BI18">
        <v>461.72288324910897</v>
      </c>
      <c r="BJ18">
        <f t="shared" si="31"/>
        <v>0.45401796370575165</v>
      </c>
      <c r="BK18">
        <v>0.5</v>
      </c>
      <c r="BL18">
        <f t="shared" si="32"/>
        <v>673.17979855521844</v>
      </c>
      <c r="BM18">
        <f t="shared" si="33"/>
        <v>7.5685815961770766</v>
      </c>
      <c r="BN18">
        <f t="shared" si="34"/>
        <v>152.81786067394418</v>
      </c>
      <c r="BO18">
        <f t="shared" si="35"/>
        <v>1.3212256872847109E-2</v>
      </c>
      <c r="BP18">
        <f t="shared" si="36"/>
        <v>1.2371210903201286</v>
      </c>
      <c r="BQ18">
        <f t="shared" si="37"/>
        <v>165.43314887351329</v>
      </c>
      <c r="BR18" t="s">
        <v>441</v>
      </c>
      <c r="BS18">
        <v>0</v>
      </c>
      <c r="BT18">
        <f t="shared" si="38"/>
        <v>165.43314887351329</v>
      </c>
      <c r="BU18">
        <f t="shared" si="39"/>
        <v>0.64170467855226765</v>
      </c>
      <c r="BV18">
        <f t="shared" si="40"/>
        <v>0.70751855001283326</v>
      </c>
      <c r="BW18">
        <f t="shared" si="41"/>
        <v>0.65845439785648907</v>
      </c>
      <c r="BX18">
        <f t="shared" si="42"/>
        <v>0.82075393466095725</v>
      </c>
      <c r="BY18">
        <f t="shared" si="43"/>
        <v>0.69101601743740382</v>
      </c>
      <c r="BZ18">
        <f t="shared" si="44"/>
        <v>0.46430206390611256</v>
      </c>
      <c r="CA18">
        <f t="shared" si="45"/>
        <v>0.53569793609388738</v>
      </c>
      <c r="CB18">
        <v>197</v>
      </c>
      <c r="CC18">
        <v>290</v>
      </c>
      <c r="CD18">
        <v>431.29</v>
      </c>
      <c r="CE18">
        <v>235</v>
      </c>
      <c r="CF18">
        <v>10066.1</v>
      </c>
      <c r="CG18">
        <v>431.26</v>
      </c>
      <c r="CH18">
        <v>0.03</v>
      </c>
      <c r="CI18">
        <v>300</v>
      </c>
      <c r="CJ18">
        <v>24.1</v>
      </c>
      <c r="CK18">
        <v>461.72288324910897</v>
      </c>
      <c r="CL18">
        <v>1.19817065611929</v>
      </c>
      <c r="CM18">
        <v>-30.662903749934099</v>
      </c>
      <c r="CN18">
        <v>1.0575897581112901</v>
      </c>
      <c r="CO18">
        <v>0.967764412311092</v>
      </c>
      <c r="CP18">
        <v>-7.6805759733036801E-3</v>
      </c>
      <c r="CQ18">
        <v>290</v>
      </c>
      <c r="CR18">
        <v>431.09</v>
      </c>
      <c r="CS18">
        <v>675</v>
      </c>
      <c r="CT18">
        <v>10051</v>
      </c>
      <c r="CU18">
        <v>431.22</v>
      </c>
      <c r="CV18">
        <v>-0.13</v>
      </c>
      <c r="DJ18">
        <f t="shared" si="46"/>
        <v>799.98487499999999</v>
      </c>
      <c r="DK18">
        <f t="shared" si="47"/>
        <v>673.17979855521844</v>
      </c>
      <c r="DL18">
        <f t="shared" si="48"/>
        <v>0.84149065762676878</v>
      </c>
      <c r="DM18">
        <f t="shared" si="49"/>
        <v>0.16247696921966379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1685981574.5</v>
      </c>
      <c r="DT18">
        <v>395.51749999999998</v>
      </c>
      <c r="DU18">
        <v>400.21937500000001</v>
      </c>
      <c r="DV18">
        <v>14.459031250000001</v>
      </c>
      <c r="DW18">
        <v>13.948112500000001</v>
      </c>
      <c r="DX18">
        <v>395.13549999999998</v>
      </c>
      <c r="DY18">
        <v>14.36803125</v>
      </c>
      <c r="DZ18">
        <v>500.11700000000002</v>
      </c>
      <c r="EA18">
        <v>101.509</v>
      </c>
      <c r="EB18">
        <v>9.99776E-2</v>
      </c>
      <c r="EC18">
        <v>23.648824999999999</v>
      </c>
      <c r="ED18">
        <v>22.583406249999999</v>
      </c>
      <c r="EE18">
        <v>999.9</v>
      </c>
      <c r="EF18">
        <v>0</v>
      </c>
      <c r="EG18">
        <v>0</v>
      </c>
      <c r="EH18">
        <v>9999.2956250000007</v>
      </c>
      <c r="EI18">
        <v>0</v>
      </c>
      <c r="EJ18">
        <v>0.221023</v>
      </c>
      <c r="EK18">
        <v>-4.7819331250000001</v>
      </c>
      <c r="EL18">
        <v>401.2469375</v>
      </c>
      <c r="EM18">
        <v>405.88074999999998</v>
      </c>
      <c r="EN18">
        <v>0.53054825000000005</v>
      </c>
      <c r="EO18">
        <v>400.21937500000001</v>
      </c>
      <c r="EP18">
        <v>13.948112500000001</v>
      </c>
      <c r="EQ18">
        <v>1.469711875</v>
      </c>
      <c r="ER18">
        <v>1.4158575</v>
      </c>
      <c r="ES18">
        <v>12.656662499999999</v>
      </c>
      <c r="ET18">
        <v>12.088531250000001</v>
      </c>
      <c r="EU18">
        <v>799.98487499999999</v>
      </c>
      <c r="EV18">
        <v>0.94999575000000003</v>
      </c>
      <c r="EW18">
        <v>5.0004050000000001E-2</v>
      </c>
      <c r="EX18">
        <v>0</v>
      </c>
      <c r="EY18">
        <v>252.10362499999999</v>
      </c>
      <c r="EZ18">
        <v>4.9999900000000004</v>
      </c>
      <c r="FA18">
        <v>2341.6325000000002</v>
      </c>
      <c r="FB18">
        <v>6899.4512500000001</v>
      </c>
      <c r="FC18">
        <v>34.936999999999998</v>
      </c>
      <c r="FD18">
        <v>36.804250000000003</v>
      </c>
      <c r="FE18">
        <v>36.315937499999997</v>
      </c>
      <c r="FF18">
        <v>37.034875</v>
      </c>
      <c r="FG18">
        <v>37.773249999999997</v>
      </c>
      <c r="FH18">
        <v>755.23249999999996</v>
      </c>
      <c r="FI18">
        <v>39.75</v>
      </c>
      <c r="FJ18">
        <v>0</v>
      </c>
      <c r="FK18">
        <v>1382.7000000476801</v>
      </c>
      <c r="FL18">
        <v>0</v>
      </c>
      <c r="FM18">
        <v>252.0924</v>
      </c>
      <c r="FN18">
        <v>-1.83792306958666</v>
      </c>
      <c r="FO18">
        <v>328.01615325373098</v>
      </c>
      <c r="FP18">
        <v>2343.9288000000001</v>
      </c>
      <c r="FQ18">
        <v>15</v>
      </c>
      <c r="FR18">
        <v>1685981605</v>
      </c>
      <c r="FS18" t="s">
        <v>452</v>
      </c>
      <c r="FT18">
        <v>1685981602</v>
      </c>
      <c r="FU18">
        <v>1685981605</v>
      </c>
      <c r="FV18">
        <v>2</v>
      </c>
      <c r="FW18">
        <v>8.3000000000000004E-2</v>
      </c>
      <c r="FX18">
        <v>-8.9999999999999993E-3</v>
      </c>
      <c r="FY18">
        <v>0.38200000000000001</v>
      </c>
      <c r="FZ18">
        <v>9.0999999999999998E-2</v>
      </c>
      <c r="GA18">
        <v>399</v>
      </c>
      <c r="GB18">
        <v>14</v>
      </c>
      <c r="GC18">
        <v>0.26</v>
      </c>
      <c r="GD18">
        <v>0.08</v>
      </c>
      <c r="GE18">
        <v>-4.8008338095238097</v>
      </c>
      <c r="GF18">
        <v>-0.27761298701298398</v>
      </c>
      <c r="GG18">
        <v>0.22639822518394401</v>
      </c>
      <c r="GH18">
        <v>1</v>
      </c>
      <c r="GI18">
        <v>252.22288235294101</v>
      </c>
      <c r="GJ18">
        <v>-1.9268754738324001</v>
      </c>
      <c r="GK18">
        <v>0.24789321286130001</v>
      </c>
      <c r="GL18">
        <v>0</v>
      </c>
      <c r="GM18">
        <v>0.53160747619047599</v>
      </c>
      <c r="GN18">
        <v>-2.93097662337654E-2</v>
      </c>
      <c r="GO18">
        <v>4.9465053620765601E-3</v>
      </c>
      <c r="GP18">
        <v>1</v>
      </c>
      <c r="GQ18">
        <v>2</v>
      </c>
      <c r="GR18">
        <v>3</v>
      </c>
      <c r="GS18" t="s">
        <v>453</v>
      </c>
      <c r="GT18">
        <v>2.95391</v>
      </c>
      <c r="GU18">
        <v>2.7105000000000001</v>
      </c>
      <c r="GV18">
        <v>0.10566399999999999</v>
      </c>
      <c r="GW18">
        <v>0.106281</v>
      </c>
      <c r="GX18">
        <v>8.17639E-2</v>
      </c>
      <c r="GY18">
        <v>8.0187499999999995E-2</v>
      </c>
      <c r="GZ18">
        <v>27988</v>
      </c>
      <c r="HA18">
        <v>32386.400000000001</v>
      </c>
      <c r="HB18">
        <v>31176.9</v>
      </c>
      <c r="HC18">
        <v>34885.5</v>
      </c>
      <c r="HD18">
        <v>39021</v>
      </c>
      <c r="HE18">
        <v>39703.599999999999</v>
      </c>
      <c r="HF18">
        <v>42851.1</v>
      </c>
      <c r="HG18">
        <v>43232.6</v>
      </c>
      <c r="HH18">
        <v>2.1086499999999999</v>
      </c>
      <c r="HI18">
        <v>2.3271700000000002</v>
      </c>
      <c r="HJ18">
        <v>0.15351899999999999</v>
      </c>
      <c r="HK18">
        <v>0</v>
      </c>
      <c r="HL18">
        <v>20.078700000000001</v>
      </c>
      <c r="HM18">
        <v>999.9</v>
      </c>
      <c r="HN18">
        <v>68.739999999999995</v>
      </c>
      <c r="HO18">
        <v>19.888000000000002</v>
      </c>
      <c r="HP18">
        <v>15.782500000000001</v>
      </c>
      <c r="HQ18">
        <v>60.089199999999998</v>
      </c>
      <c r="HR18">
        <v>18.485600000000002</v>
      </c>
      <c r="HS18">
        <v>1</v>
      </c>
      <c r="HT18">
        <v>-0.48682900000000001</v>
      </c>
      <c r="HU18">
        <v>-2.39229</v>
      </c>
      <c r="HV18">
        <v>20.288699999999999</v>
      </c>
      <c r="HW18">
        <v>5.2520300000000004</v>
      </c>
      <c r="HX18">
        <v>11.986000000000001</v>
      </c>
      <c r="HY18">
        <v>4.9737</v>
      </c>
      <c r="HZ18">
        <v>3.298</v>
      </c>
      <c r="IA18">
        <v>9999</v>
      </c>
      <c r="IB18">
        <v>9999</v>
      </c>
      <c r="IC18">
        <v>999.9</v>
      </c>
      <c r="ID18">
        <v>9999</v>
      </c>
      <c r="IE18">
        <v>4.9720000000000004</v>
      </c>
      <c r="IF18">
        <v>1.8534900000000001</v>
      </c>
      <c r="IG18">
        <v>1.8545199999999999</v>
      </c>
      <c r="IH18">
        <v>1.8589199999999999</v>
      </c>
      <c r="II18">
        <v>1.8533299999999999</v>
      </c>
      <c r="IJ18">
        <v>1.8577399999999999</v>
      </c>
      <c r="IK18">
        <v>1.85486</v>
      </c>
      <c r="IL18">
        <v>1.85351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0.38200000000000001</v>
      </c>
      <c r="JA18">
        <v>9.0999999999999998E-2</v>
      </c>
      <c r="JB18">
        <v>0.55492218205215704</v>
      </c>
      <c r="JC18">
        <v>-6.8838208586326796E-4</v>
      </c>
      <c r="JD18">
        <v>1.2146953680521199E-7</v>
      </c>
      <c r="JE18">
        <v>-3.3979593155360199E-13</v>
      </c>
      <c r="JF18">
        <v>6.0722878284213203E-3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22.7</v>
      </c>
      <c r="JO18">
        <v>22.7</v>
      </c>
      <c r="JP18">
        <v>0.98632799999999998</v>
      </c>
      <c r="JQ18">
        <v>2.35229</v>
      </c>
      <c r="JR18">
        <v>1.5966800000000001</v>
      </c>
      <c r="JS18">
        <v>2.35229</v>
      </c>
      <c r="JT18">
        <v>1.5905800000000001</v>
      </c>
      <c r="JU18">
        <v>2.48291</v>
      </c>
      <c r="JV18">
        <v>25.061299999999999</v>
      </c>
      <c r="JW18">
        <v>15.5768</v>
      </c>
      <c r="JX18">
        <v>18</v>
      </c>
      <c r="JY18">
        <v>490.72300000000001</v>
      </c>
      <c r="JZ18">
        <v>620.45000000000005</v>
      </c>
      <c r="KA18">
        <v>25</v>
      </c>
      <c r="KB18">
        <v>20.717099999999999</v>
      </c>
      <c r="KC18">
        <v>30.000299999999999</v>
      </c>
      <c r="KD18">
        <v>20.5258</v>
      </c>
      <c r="KE18">
        <v>20.462399999999999</v>
      </c>
      <c r="KF18">
        <v>19.78</v>
      </c>
      <c r="KG18">
        <v>15.7056</v>
      </c>
      <c r="KH18">
        <v>100</v>
      </c>
      <c r="KI18">
        <v>25</v>
      </c>
      <c r="KJ18">
        <v>400</v>
      </c>
      <c r="KK18">
        <v>13.9298</v>
      </c>
      <c r="KL18">
        <v>101.479</v>
      </c>
      <c r="KM18">
        <v>101.626</v>
      </c>
    </row>
    <row r="19" spans="1:299" x14ac:dyDescent="0.2">
      <c r="A19">
        <v>3</v>
      </c>
      <c r="B19">
        <v>1685983813.0999999</v>
      </c>
      <c r="C19">
        <v>3614</v>
      </c>
      <c r="D19" t="s">
        <v>454</v>
      </c>
      <c r="E19" t="s">
        <v>455</v>
      </c>
      <c r="F19">
        <v>30</v>
      </c>
      <c r="G19">
        <v>13.8</v>
      </c>
      <c r="H19" t="s">
        <v>438</v>
      </c>
      <c r="I19">
        <v>110</v>
      </c>
      <c r="J19">
        <v>53</v>
      </c>
      <c r="K19">
        <v>1685983804.5999999</v>
      </c>
      <c r="L19">
        <f t="shared" si="0"/>
        <v>9.7044209923726496E-4</v>
      </c>
      <c r="M19">
        <f t="shared" si="1"/>
        <v>0.97044209923726499</v>
      </c>
      <c r="N19">
        <f t="shared" si="2"/>
        <v>7.862883223228577</v>
      </c>
      <c r="O19">
        <f t="shared" si="3"/>
        <v>395.38862499999999</v>
      </c>
      <c r="P19">
        <f t="shared" si="4"/>
        <v>229.13514185698756</v>
      </c>
      <c r="Q19">
        <f t="shared" si="5"/>
        <v>23.281620066054177</v>
      </c>
      <c r="R19">
        <f t="shared" si="6"/>
        <v>40.17405480052885</v>
      </c>
      <c r="S19">
        <f t="shared" si="7"/>
        <v>7.9358128941713083E-2</v>
      </c>
      <c r="T19">
        <f t="shared" si="8"/>
        <v>3.8472807892483543</v>
      </c>
      <c r="U19">
        <f t="shared" si="9"/>
        <v>7.8459836544411368E-2</v>
      </c>
      <c r="V19">
        <f t="shared" si="10"/>
        <v>4.9117258456896962E-2</v>
      </c>
      <c r="W19">
        <f t="shared" si="11"/>
        <v>129.98121967612158</v>
      </c>
      <c r="X19">
        <f t="shared" si="12"/>
        <v>23.081821777218988</v>
      </c>
      <c r="Y19">
        <f t="shared" si="13"/>
        <v>21.670200000000001</v>
      </c>
      <c r="Z19">
        <f t="shared" si="14"/>
        <v>2.6006028600222768</v>
      </c>
      <c r="AA19">
        <f t="shared" si="15"/>
        <v>49.471636294056388</v>
      </c>
      <c r="AB19">
        <f t="shared" si="16"/>
        <v>1.3684134966988299</v>
      </c>
      <c r="AC19">
        <f t="shared" si="17"/>
        <v>2.7660566724841353</v>
      </c>
      <c r="AD19">
        <f t="shared" si="18"/>
        <v>1.2321893633234469</v>
      </c>
      <c r="AE19">
        <f t="shared" si="19"/>
        <v>-42.796496576363381</v>
      </c>
      <c r="AF19">
        <f t="shared" si="20"/>
        <v>210.05006369547513</v>
      </c>
      <c r="AG19">
        <f t="shared" si="21"/>
        <v>11.223465878033654</v>
      </c>
      <c r="AH19">
        <f t="shared" si="22"/>
        <v>308.458252673267</v>
      </c>
      <c r="AI19">
        <f t="shared" si="23"/>
        <v>7.3625031618679513</v>
      </c>
      <c r="AJ19">
        <f t="shared" si="24"/>
        <v>0.97502000367583697</v>
      </c>
      <c r="AK19">
        <f t="shared" si="25"/>
        <v>7.862883223228577</v>
      </c>
      <c r="AL19">
        <v>404.752061090121</v>
      </c>
      <c r="AM19">
        <v>400.182975757576</v>
      </c>
      <c r="AN19">
        <v>-3.7860543138293297E-2</v>
      </c>
      <c r="AO19">
        <v>67.006408514197602</v>
      </c>
      <c r="AP19">
        <f t="shared" si="26"/>
        <v>0.97044209923726499</v>
      </c>
      <c r="AQ19">
        <v>12.900924629460601</v>
      </c>
      <c r="AR19">
        <v>13.474947272727301</v>
      </c>
      <c r="AS19">
        <v>4.5199785760468199E-5</v>
      </c>
      <c r="AT19">
        <v>77.461137519220699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54487.633175869239</v>
      </c>
      <c r="AZ19" t="s">
        <v>439</v>
      </c>
      <c r="BA19">
        <v>10043.6</v>
      </c>
      <c r="BB19">
        <v>206.31078664343801</v>
      </c>
      <c r="BC19">
        <v>1032.93</v>
      </c>
      <c r="BD19">
        <f t="shared" si="30"/>
        <v>0.80026643950370502</v>
      </c>
      <c r="BE19">
        <v>-1.3256428239459399</v>
      </c>
      <c r="BF19" t="s">
        <v>456</v>
      </c>
      <c r="BG19">
        <v>10085.6</v>
      </c>
      <c r="BH19">
        <v>254.98334615384601</v>
      </c>
      <c r="BI19">
        <v>379.33980559093999</v>
      </c>
      <c r="BJ19">
        <f t="shared" si="31"/>
        <v>0.32782338579883552</v>
      </c>
      <c r="BK19">
        <v>0.5</v>
      </c>
      <c r="BL19">
        <f t="shared" si="32"/>
        <v>673.19035387363806</v>
      </c>
      <c r="BM19">
        <f t="shared" si="33"/>
        <v>7.862883223228577</v>
      </c>
      <c r="BN19">
        <f t="shared" si="34"/>
        <v>110.34377054698614</v>
      </c>
      <c r="BO19">
        <f t="shared" si="35"/>
        <v>1.3649224167135435E-2</v>
      </c>
      <c r="BP19">
        <f t="shared" si="36"/>
        <v>1.7229675999619647</v>
      </c>
      <c r="BQ19">
        <f t="shared" si="37"/>
        <v>153.48969452251461</v>
      </c>
      <c r="BR19" t="s">
        <v>441</v>
      </c>
      <c r="BS19">
        <v>0</v>
      </c>
      <c r="BT19">
        <f t="shared" si="38"/>
        <v>153.48969452251461</v>
      </c>
      <c r="BU19">
        <f t="shared" si="39"/>
        <v>0.59537677760074093</v>
      </c>
      <c r="BV19">
        <f t="shared" si="40"/>
        <v>0.55061500235179395</v>
      </c>
      <c r="BW19">
        <f t="shared" si="41"/>
        <v>0.74318881035842255</v>
      </c>
      <c r="BX19">
        <f t="shared" si="42"/>
        <v>0.71870291002935438</v>
      </c>
      <c r="BY19">
        <f t="shared" si="43"/>
        <v>0.79067868717338186</v>
      </c>
      <c r="BZ19">
        <f t="shared" si="44"/>
        <v>0.33144803292172093</v>
      </c>
      <c r="CA19">
        <f t="shared" si="45"/>
        <v>0.66855196707827913</v>
      </c>
      <c r="CB19">
        <v>198</v>
      </c>
      <c r="CC19">
        <v>290</v>
      </c>
      <c r="CD19">
        <v>363.8</v>
      </c>
      <c r="CE19">
        <v>155</v>
      </c>
      <c r="CF19">
        <v>10085.6</v>
      </c>
      <c r="CG19">
        <v>363.21</v>
      </c>
      <c r="CH19">
        <v>0.59</v>
      </c>
      <c r="CI19">
        <v>300</v>
      </c>
      <c r="CJ19">
        <v>24</v>
      </c>
      <c r="CK19">
        <v>379.33980559093999</v>
      </c>
      <c r="CL19">
        <v>1.21274873183656</v>
      </c>
      <c r="CM19">
        <v>-16.2706603316004</v>
      </c>
      <c r="CN19">
        <v>1.0718155861027701</v>
      </c>
      <c r="CO19">
        <v>0.89166038627696098</v>
      </c>
      <c r="CP19">
        <v>-7.6885713014460599E-3</v>
      </c>
      <c r="CQ19">
        <v>290</v>
      </c>
      <c r="CR19">
        <v>362.91</v>
      </c>
      <c r="CS19">
        <v>665</v>
      </c>
      <c r="CT19">
        <v>10064.6</v>
      </c>
      <c r="CU19">
        <v>363.17</v>
      </c>
      <c r="CV19">
        <v>-0.26</v>
      </c>
      <c r="DJ19">
        <f t="shared" si="46"/>
        <v>799.99737500000003</v>
      </c>
      <c r="DK19">
        <f t="shared" si="47"/>
        <v>673.19035387363806</v>
      </c>
      <c r="DL19">
        <f t="shared" si="48"/>
        <v>0.84149070348341837</v>
      </c>
      <c r="DM19">
        <f t="shared" si="49"/>
        <v>0.16247705772299761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1685983804.5999999</v>
      </c>
      <c r="DT19">
        <v>395.38862499999999</v>
      </c>
      <c r="DU19">
        <v>400.0365625</v>
      </c>
      <c r="DV19">
        <v>13.467775</v>
      </c>
      <c r="DW19">
        <v>12.890750000000001</v>
      </c>
      <c r="DX19">
        <v>394.89462500000002</v>
      </c>
      <c r="DY19">
        <v>13.385775000000001</v>
      </c>
      <c r="DZ19">
        <v>500.09375</v>
      </c>
      <c r="EA19">
        <v>101.5065625</v>
      </c>
      <c r="EB19">
        <v>9.9938700000000005E-2</v>
      </c>
      <c r="EC19">
        <v>22.682906249999998</v>
      </c>
      <c r="ED19">
        <v>21.670200000000001</v>
      </c>
      <c r="EE19">
        <v>999.9</v>
      </c>
      <c r="EF19">
        <v>0</v>
      </c>
      <c r="EG19">
        <v>0</v>
      </c>
      <c r="EH19">
        <v>10005.7775</v>
      </c>
      <c r="EI19">
        <v>0</v>
      </c>
      <c r="EJ19">
        <v>0.221023</v>
      </c>
      <c r="EK19">
        <v>-4.7571106250000001</v>
      </c>
      <c r="EL19">
        <v>400.67574999999999</v>
      </c>
      <c r="EM19">
        <v>405.26056249999999</v>
      </c>
      <c r="EN19">
        <v>0.57736575000000001</v>
      </c>
      <c r="EO19">
        <v>400.0365625</v>
      </c>
      <c r="EP19">
        <v>12.890750000000001</v>
      </c>
      <c r="EQ19">
        <v>1.3671</v>
      </c>
      <c r="ER19">
        <v>1.308495</v>
      </c>
      <c r="ES19">
        <v>11.557556249999999</v>
      </c>
      <c r="ET19">
        <v>10.89678125</v>
      </c>
      <c r="EU19">
        <v>799.99737500000003</v>
      </c>
      <c r="EV19">
        <v>0.94999537499999998</v>
      </c>
      <c r="EW19">
        <v>5.0004637499999997E-2</v>
      </c>
      <c r="EX19">
        <v>0</v>
      </c>
      <c r="EY19">
        <v>255.06581249999999</v>
      </c>
      <c r="EZ19">
        <v>4.9999900000000004</v>
      </c>
      <c r="FA19">
        <v>2484.0300000000002</v>
      </c>
      <c r="FB19">
        <v>6899.5568750000002</v>
      </c>
      <c r="FC19">
        <v>33.061999999999998</v>
      </c>
      <c r="FD19">
        <v>35.304250000000003</v>
      </c>
      <c r="FE19">
        <v>34.378875000000001</v>
      </c>
      <c r="FF19">
        <v>35.686999999999998</v>
      </c>
      <c r="FG19">
        <v>35.940937499999997</v>
      </c>
      <c r="FH19">
        <v>755.24374999999998</v>
      </c>
      <c r="FI19">
        <v>39.751874999999998</v>
      </c>
      <c r="FJ19">
        <v>0</v>
      </c>
      <c r="FK19">
        <v>2228.9000000953702</v>
      </c>
      <c r="FL19">
        <v>0</v>
      </c>
      <c r="FM19">
        <v>254.98334615384601</v>
      </c>
      <c r="FN19">
        <v>-4.6657435936509</v>
      </c>
      <c r="FO19">
        <v>-656.58529723189599</v>
      </c>
      <c r="FP19">
        <v>2482.4323076923101</v>
      </c>
      <c r="FQ19">
        <v>15</v>
      </c>
      <c r="FR19">
        <v>1685983835.0999999</v>
      </c>
      <c r="FS19" t="s">
        <v>457</v>
      </c>
      <c r="FT19">
        <v>1685983833.0999999</v>
      </c>
      <c r="FU19">
        <v>1685983835.0999999</v>
      </c>
      <c r="FV19">
        <v>3</v>
      </c>
      <c r="FW19">
        <v>0.113</v>
      </c>
      <c r="FX19">
        <v>8.9999999999999993E-3</v>
      </c>
      <c r="FY19">
        <v>0.49399999999999999</v>
      </c>
      <c r="FZ19">
        <v>8.2000000000000003E-2</v>
      </c>
      <c r="GA19">
        <v>401</v>
      </c>
      <c r="GB19">
        <v>13</v>
      </c>
      <c r="GC19">
        <v>0.39</v>
      </c>
      <c r="GD19">
        <v>0.15</v>
      </c>
      <c r="GE19">
        <v>-4.8517989999999998</v>
      </c>
      <c r="GF19">
        <v>4.8141789473684096</v>
      </c>
      <c r="GG19">
        <v>1.1040869187473401</v>
      </c>
      <c r="GH19">
        <v>0</v>
      </c>
      <c r="GI19">
        <v>255.270264705882</v>
      </c>
      <c r="GJ19">
        <v>-4.6088158936708599</v>
      </c>
      <c r="GK19">
        <v>0.49236053915706102</v>
      </c>
      <c r="GL19">
        <v>0</v>
      </c>
      <c r="GM19">
        <v>0.578712</v>
      </c>
      <c r="GN19">
        <v>-4.7970315789473701E-2</v>
      </c>
      <c r="GO19">
        <v>5.7076761208043397E-3</v>
      </c>
      <c r="GP19">
        <v>1</v>
      </c>
      <c r="GQ19">
        <v>1</v>
      </c>
      <c r="GR19">
        <v>3</v>
      </c>
      <c r="GS19" t="s">
        <v>458</v>
      </c>
      <c r="GT19">
        <v>2.9551799999999999</v>
      </c>
      <c r="GU19">
        <v>2.7105399999999999</v>
      </c>
      <c r="GV19">
        <v>0.10587100000000001</v>
      </c>
      <c r="GW19">
        <v>0.106667</v>
      </c>
      <c r="GX19">
        <v>7.7900800000000006E-2</v>
      </c>
      <c r="GY19">
        <v>7.5990000000000002E-2</v>
      </c>
      <c r="GZ19">
        <v>28049.4</v>
      </c>
      <c r="HA19">
        <v>32455.599999999999</v>
      </c>
      <c r="HB19">
        <v>31245</v>
      </c>
      <c r="HC19">
        <v>34966.800000000003</v>
      </c>
      <c r="HD19">
        <v>39273.599999999999</v>
      </c>
      <c r="HE19">
        <v>39978.6</v>
      </c>
      <c r="HF19">
        <v>42944.4</v>
      </c>
      <c r="HG19">
        <v>43332.7</v>
      </c>
      <c r="HH19">
        <v>2.1287500000000001</v>
      </c>
      <c r="HI19">
        <v>2.3466200000000002</v>
      </c>
      <c r="HJ19">
        <v>0.18373900000000001</v>
      </c>
      <c r="HK19">
        <v>0</v>
      </c>
      <c r="HL19">
        <v>18.6846</v>
      </c>
      <c r="HM19">
        <v>999.9</v>
      </c>
      <c r="HN19">
        <v>70.022000000000006</v>
      </c>
      <c r="HO19">
        <v>19.949000000000002</v>
      </c>
      <c r="HP19">
        <v>16.136900000000001</v>
      </c>
      <c r="HQ19">
        <v>59.912799999999997</v>
      </c>
      <c r="HR19">
        <v>19.491199999999999</v>
      </c>
      <c r="HS19">
        <v>1</v>
      </c>
      <c r="HT19">
        <v>-0.58279999999999998</v>
      </c>
      <c r="HU19">
        <v>-2.8426300000000002</v>
      </c>
      <c r="HV19">
        <v>20.282800000000002</v>
      </c>
      <c r="HW19">
        <v>5.2521800000000001</v>
      </c>
      <c r="HX19">
        <v>11.986000000000001</v>
      </c>
      <c r="HY19">
        <v>4.9736500000000001</v>
      </c>
      <c r="HZ19">
        <v>3.298</v>
      </c>
      <c r="IA19">
        <v>9999</v>
      </c>
      <c r="IB19">
        <v>9999</v>
      </c>
      <c r="IC19">
        <v>999.9</v>
      </c>
      <c r="ID19">
        <v>9999</v>
      </c>
      <c r="IE19">
        <v>4.9719499999999996</v>
      </c>
      <c r="IF19">
        <v>1.85347</v>
      </c>
      <c r="IG19">
        <v>1.85446</v>
      </c>
      <c r="IH19">
        <v>1.8589100000000001</v>
      </c>
      <c r="II19">
        <v>1.8533200000000001</v>
      </c>
      <c r="IJ19">
        <v>1.8576900000000001</v>
      </c>
      <c r="IK19">
        <v>1.85486</v>
      </c>
      <c r="IL19">
        <v>1.8534900000000001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0.49399999999999999</v>
      </c>
      <c r="JA19">
        <v>8.2000000000000003E-2</v>
      </c>
      <c r="JB19">
        <v>0.63761262459372903</v>
      </c>
      <c r="JC19">
        <v>-6.8838208586326796E-4</v>
      </c>
      <c r="JD19">
        <v>1.2146953680521199E-7</v>
      </c>
      <c r="JE19">
        <v>-3.3979593155360199E-13</v>
      </c>
      <c r="JF19">
        <v>-2.67095518682052E-3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36.9</v>
      </c>
      <c r="JO19">
        <v>36.799999999999997</v>
      </c>
      <c r="JP19">
        <v>0.98266600000000004</v>
      </c>
      <c r="JQ19">
        <v>2.3584000000000001</v>
      </c>
      <c r="JR19">
        <v>1.5966800000000001</v>
      </c>
      <c r="JS19">
        <v>2.35107</v>
      </c>
      <c r="JT19">
        <v>1.5905800000000001</v>
      </c>
      <c r="JU19">
        <v>2.2631800000000002</v>
      </c>
      <c r="JV19">
        <v>25</v>
      </c>
      <c r="JW19">
        <v>15.1652</v>
      </c>
      <c r="JX19">
        <v>18</v>
      </c>
      <c r="JY19">
        <v>489.40499999999997</v>
      </c>
      <c r="JZ19">
        <v>617.96</v>
      </c>
      <c r="KA19">
        <v>25.002199999999998</v>
      </c>
      <c r="KB19">
        <v>19.282699999999998</v>
      </c>
      <c r="KC19">
        <v>30.0001</v>
      </c>
      <c r="KD19">
        <v>19.206700000000001</v>
      </c>
      <c r="KE19">
        <v>19.173999999999999</v>
      </c>
      <c r="KF19">
        <v>19.695499999999999</v>
      </c>
      <c r="KG19">
        <v>24.944800000000001</v>
      </c>
      <c r="KH19">
        <v>100</v>
      </c>
      <c r="KI19">
        <v>25</v>
      </c>
      <c r="KJ19">
        <v>400</v>
      </c>
      <c r="KK19">
        <v>13.0207</v>
      </c>
      <c r="KL19">
        <v>101.7</v>
      </c>
      <c r="KM19">
        <v>101.86199999999999</v>
      </c>
    </row>
    <row r="20" spans="1:299" x14ac:dyDescent="0.2">
      <c r="A20">
        <v>4</v>
      </c>
      <c r="B20">
        <v>1685985088</v>
      </c>
      <c r="C20">
        <v>4888.9000000953702</v>
      </c>
      <c r="D20" t="s">
        <v>459</v>
      </c>
      <c r="E20" t="s">
        <v>460</v>
      </c>
      <c r="F20">
        <v>30</v>
      </c>
      <c r="G20" s="1">
        <v>14</v>
      </c>
      <c r="H20" t="s">
        <v>450</v>
      </c>
      <c r="I20">
        <v>50</v>
      </c>
      <c r="J20">
        <v>53</v>
      </c>
      <c r="K20">
        <v>1685985079.5</v>
      </c>
      <c r="L20">
        <f t="shared" si="0"/>
        <v>7.7279556420831131E-4</v>
      </c>
      <c r="M20">
        <f t="shared" si="1"/>
        <v>0.7727955642083113</v>
      </c>
      <c r="N20">
        <f t="shared" si="2"/>
        <v>6.7177497645761237</v>
      </c>
      <c r="O20">
        <f t="shared" si="3"/>
        <v>395.83300000000003</v>
      </c>
      <c r="P20">
        <f t="shared" si="4"/>
        <v>207.6280844173447</v>
      </c>
      <c r="Q20">
        <f t="shared" si="5"/>
        <v>21.094423081074492</v>
      </c>
      <c r="R20">
        <f t="shared" si="6"/>
        <v>40.215507429463301</v>
      </c>
      <c r="S20">
        <f t="shared" si="7"/>
        <v>5.9527387428962943E-2</v>
      </c>
      <c r="T20">
        <f t="shared" si="8"/>
        <v>3.8446010263077204</v>
      </c>
      <c r="U20">
        <f t="shared" si="9"/>
        <v>5.9020051400833787E-2</v>
      </c>
      <c r="V20">
        <f t="shared" si="10"/>
        <v>3.6932753683197317E-2</v>
      </c>
      <c r="W20">
        <f t="shared" si="11"/>
        <v>129.98246286557801</v>
      </c>
      <c r="X20">
        <f t="shared" si="12"/>
        <v>23.776956045952893</v>
      </c>
      <c r="Y20">
        <f t="shared" si="13"/>
        <v>22.480725</v>
      </c>
      <c r="Z20">
        <f t="shared" si="14"/>
        <v>2.7323079250904514</v>
      </c>
      <c r="AA20">
        <f t="shared" si="15"/>
        <v>49.662899784324857</v>
      </c>
      <c r="AB20">
        <f t="shared" si="16"/>
        <v>1.4292624542382151</v>
      </c>
      <c r="AC20">
        <f t="shared" si="17"/>
        <v>2.8779279108654352</v>
      </c>
      <c r="AD20">
        <f t="shared" si="18"/>
        <v>1.3030454708522363</v>
      </c>
      <c r="AE20">
        <f t="shared" si="19"/>
        <v>-34.08028438158653</v>
      </c>
      <c r="AF20">
        <f t="shared" si="20"/>
        <v>177.69009202699652</v>
      </c>
      <c r="AG20">
        <f t="shared" si="21"/>
        <v>9.5719451301767666</v>
      </c>
      <c r="AH20">
        <f t="shared" si="22"/>
        <v>283.16421564116479</v>
      </c>
      <c r="AI20">
        <f t="shared" si="23"/>
        <v>6.8902477789281331</v>
      </c>
      <c r="AJ20">
        <f t="shared" si="24"/>
        <v>0.77517433265717528</v>
      </c>
      <c r="AK20">
        <f t="shared" si="25"/>
        <v>6.7177497645761237</v>
      </c>
      <c r="AL20">
        <v>405.72136867255398</v>
      </c>
      <c r="AM20">
        <v>401.601739393939</v>
      </c>
      <c r="AN20">
        <v>6.1876871166730201E-3</v>
      </c>
      <c r="AO20">
        <v>67.009156263801003</v>
      </c>
      <c r="AP20">
        <f t="shared" si="26"/>
        <v>0.7727955642083113</v>
      </c>
      <c r="AQ20">
        <v>13.6073415739127</v>
      </c>
      <c r="AR20">
        <v>14.0650254545455</v>
      </c>
      <c r="AS20">
        <v>-9.6343034834250294E-5</v>
      </c>
      <c r="AT20">
        <v>77.460376297863604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54314.317775187017</v>
      </c>
      <c r="AZ20" t="s">
        <v>439</v>
      </c>
      <c r="BA20">
        <v>10043.6</v>
      </c>
      <c r="BB20">
        <v>206.31078664343801</v>
      </c>
      <c r="BC20">
        <v>1032.93</v>
      </c>
      <c r="BD20">
        <f t="shared" si="30"/>
        <v>0.80026643950370502</v>
      </c>
      <c r="BE20">
        <v>-1.3256428239459399</v>
      </c>
      <c r="BF20" t="s">
        <v>461</v>
      </c>
      <c r="BG20">
        <v>10075.299999999999</v>
      </c>
      <c r="BH20">
        <v>223.67316</v>
      </c>
      <c r="BI20">
        <v>335.65162687839302</v>
      </c>
      <c r="BJ20">
        <f t="shared" si="31"/>
        <v>0.33361514710894857</v>
      </c>
      <c r="BK20">
        <v>0.5</v>
      </c>
      <c r="BL20">
        <f t="shared" si="32"/>
        <v>673.19416923086942</v>
      </c>
      <c r="BM20">
        <f t="shared" si="33"/>
        <v>6.7177497645761237</v>
      </c>
      <c r="BN20">
        <f t="shared" si="34"/>
        <v>112.29388590042146</v>
      </c>
      <c r="BO20">
        <f t="shared" si="35"/>
        <v>1.194810198328324E-2</v>
      </c>
      <c r="BP20">
        <f t="shared" si="36"/>
        <v>2.0773871397746326</v>
      </c>
      <c r="BQ20">
        <f t="shared" si="37"/>
        <v>145.81051480965135</v>
      </c>
      <c r="BR20" t="s">
        <v>441</v>
      </c>
      <c r="BS20">
        <v>0</v>
      </c>
      <c r="BT20">
        <f t="shared" si="38"/>
        <v>145.81051480965135</v>
      </c>
      <c r="BU20">
        <f t="shared" si="39"/>
        <v>0.56558972716530675</v>
      </c>
      <c r="BV20">
        <f t="shared" si="40"/>
        <v>0.58985361841878325</v>
      </c>
      <c r="BW20">
        <f t="shared" si="41"/>
        <v>0.78600277049713585</v>
      </c>
      <c r="BX20">
        <f t="shared" si="42"/>
        <v>0.86576263672771692</v>
      </c>
      <c r="BY20">
        <f t="shared" si="43"/>
        <v>0.84353032430766417</v>
      </c>
      <c r="BZ20">
        <f t="shared" si="44"/>
        <v>0.38452025162061665</v>
      </c>
      <c r="CA20">
        <f t="shared" si="45"/>
        <v>0.61547974837938335</v>
      </c>
      <c r="CB20">
        <v>199</v>
      </c>
      <c r="CC20">
        <v>290</v>
      </c>
      <c r="CD20">
        <v>321.95999999999998</v>
      </c>
      <c r="CE20">
        <v>265</v>
      </c>
      <c r="CF20">
        <v>10075.299999999999</v>
      </c>
      <c r="CG20">
        <v>321.32</v>
      </c>
      <c r="CH20">
        <v>0.64</v>
      </c>
      <c r="CI20">
        <v>300</v>
      </c>
      <c r="CJ20">
        <v>24.1</v>
      </c>
      <c r="CK20">
        <v>335.65162687839302</v>
      </c>
      <c r="CL20">
        <v>1.4082825210162799</v>
      </c>
      <c r="CM20">
        <v>-14.439467468382301</v>
      </c>
      <c r="CN20">
        <v>1.24450400865791</v>
      </c>
      <c r="CO20">
        <v>0.82781951132445497</v>
      </c>
      <c r="CP20">
        <v>-7.68914060066742E-3</v>
      </c>
      <c r="CQ20">
        <v>290</v>
      </c>
      <c r="CR20">
        <v>320.20999999999998</v>
      </c>
      <c r="CS20">
        <v>685</v>
      </c>
      <c r="CT20">
        <v>10062.5</v>
      </c>
      <c r="CU20">
        <v>321.3</v>
      </c>
      <c r="CV20">
        <v>-1.0900000000000001</v>
      </c>
      <c r="DJ20">
        <f t="shared" si="46"/>
        <v>800.00156249999998</v>
      </c>
      <c r="DK20">
        <f t="shared" si="47"/>
        <v>673.19416923086942</v>
      </c>
      <c r="DL20">
        <f t="shared" si="48"/>
        <v>0.84149106800134454</v>
      </c>
      <c r="DM20">
        <f t="shared" si="49"/>
        <v>0.16247776124259508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1685985079.5</v>
      </c>
      <c r="DT20">
        <v>395.83300000000003</v>
      </c>
      <c r="DU20">
        <v>400.15043750000001</v>
      </c>
      <c r="DV20">
        <v>14.067937499999999</v>
      </c>
      <c r="DW20">
        <v>13.609462499999999</v>
      </c>
      <c r="DX20">
        <v>395.36</v>
      </c>
      <c r="DY20">
        <v>13.9769375</v>
      </c>
      <c r="DZ20">
        <v>500.09437500000001</v>
      </c>
      <c r="EA20">
        <v>101.4971875</v>
      </c>
      <c r="EB20">
        <v>9.9969456250000005E-2</v>
      </c>
      <c r="EC20">
        <v>23.338012500000001</v>
      </c>
      <c r="ED20">
        <v>22.480725</v>
      </c>
      <c r="EE20">
        <v>999.9</v>
      </c>
      <c r="EF20">
        <v>0</v>
      </c>
      <c r="EG20">
        <v>0</v>
      </c>
      <c r="EH20">
        <v>9996.5968749999993</v>
      </c>
      <c r="EI20">
        <v>0</v>
      </c>
      <c r="EJ20">
        <v>0.221023</v>
      </c>
      <c r="EK20">
        <v>-4.2931875000000002</v>
      </c>
      <c r="EL20">
        <v>401.51024999999998</v>
      </c>
      <c r="EM20">
        <v>405.6713125</v>
      </c>
      <c r="EN20">
        <v>0.47005950000000002</v>
      </c>
      <c r="EO20">
        <v>400.15043750000001</v>
      </c>
      <c r="EP20">
        <v>13.609462499999999</v>
      </c>
      <c r="EQ20">
        <v>1.4290324999999999</v>
      </c>
      <c r="ER20">
        <v>1.381321875</v>
      </c>
      <c r="ES20">
        <v>12.22924375</v>
      </c>
      <c r="ET20">
        <v>11.714124999999999</v>
      </c>
      <c r="EU20">
        <v>800.00156249999998</v>
      </c>
      <c r="EV20">
        <v>0.94998424999999997</v>
      </c>
      <c r="EW20">
        <v>5.0015825E-2</v>
      </c>
      <c r="EX20">
        <v>0</v>
      </c>
      <c r="EY20">
        <v>223.66193749999999</v>
      </c>
      <c r="EZ20">
        <v>4.9999900000000004</v>
      </c>
      <c r="FA20">
        <v>1946.3043749999999</v>
      </c>
      <c r="FB20">
        <v>6899.5668750000004</v>
      </c>
      <c r="FC20">
        <v>34.351374999999997</v>
      </c>
      <c r="FD20">
        <v>35.980312499999997</v>
      </c>
      <c r="FE20">
        <v>35.585625</v>
      </c>
      <c r="FF20">
        <v>36.429250000000003</v>
      </c>
      <c r="FG20">
        <v>37.125</v>
      </c>
      <c r="FH20">
        <v>755.239375</v>
      </c>
      <c r="FI20">
        <v>39.761875000000003</v>
      </c>
      <c r="FJ20">
        <v>0</v>
      </c>
      <c r="FK20">
        <v>1273.0999999046301</v>
      </c>
      <c r="FL20">
        <v>0</v>
      </c>
      <c r="FM20">
        <v>223.67316</v>
      </c>
      <c r="FN20">
        <v>0.40892307438298803</v>
      </c>
      <c r="FO20">
        <v>-102.5738464266</v>
      </c>
      <c r="FP20">
        <v>1944.7840000000001</v>
      </c>
      <c r="FQ20">
        <v>15</v>
      </c>
      <c r="FR20">
        <v>1685985110</v>
      </c>
      <c r="FS20" t="s">
        <v>462</v>
      </c>
      <c r="FT20">
        <v>1685985107</v>
      </c>
      <c r="FU20">
        <v>1685985110</v>
      </c>
      <c r="FV20">
        <v>4</v>
      </c>
      <c r="FW20">
        <v>-2.1999999999999999E-2</v>
      </c>
      <c r="FX20">
        <v>-3.0000000000000001E-3</v>
      </c>
      <c r="FY20">
        <v>0.47299999999999998</v>
      </c>
      <c r="FZ20">
        <v>9.0999999999999998E-2</v>
      </c>
      <c r="GA20">
        <v>399</v>
      </c>
      <c r="GB20">
        <v>14</v>
      </c>
      <c r="GC20">
        <v>0.19</v>
      </c>
      <c r="GD20">
        <v>0.2</v>
      </c>
      <c r="GE20">
        <v>-4.2921975000000003</v>
      </c>
      <c r="GF20">
        <v>-0.277046165413533</v>
      </c>
      <c r="GG20">
        <v>0.187301502980489</v>
      </c>
      <c r="GH20">
        <v>1</v>
      </c>
      <c r="GI20">
        <v>223.65264705882399</v>
      </c>
      <c r="GJ20">
        <v>-1.2559207807183399E-2</v>
      </c>
      <c r="GK20">
        <v>0.166249437390104</v>
      </c>
      <c r="GL20">
        <v>1</v>
      </c>
      <c r="GM20">
        <v>0.47169095</v>
      </c>
      <c r="GN20">
        <v>-6.6877127819547993E-2</v>
      </c>
      <c r="GO20">
        <v>6.9456073778684001E-3</v>
      </c>
      <c r="GP20">
        <v>1</v>
      </c>
      <c r="GQ20">
        <v>3</v>
      </c>
      <c r="GR20">
        <v>3</v>
      </c>
      <c r="GS20" t="s">
        <v>463</v>
      </c>
      <c r="GT20">
        <v>2.9544199999999998</v>
      </c>
      <c r="GU20">
        <v>2.7109399999999999</v>
      </c>
      <c r="GV20">
        <v>0.10584499999999999</v>
      </c>
      <c r="GW20">
        <v>0.10652200000000001</v>
      </c>
      <c r="GX20">
        <v>8.0178200000000005E-2</v>
      </c>
      <c r="GY20">
        <v>7.8833799999999996E-2</v>
      </c>
      <c r="GZ20">
        <v>28002.400000000001</v>
      </c>
      <c r="HA20">
        <v>32405.3</v>
      </c>
      <c r="HB20">
        <v>31196.6</v>
      </c>
      <c r="HC20">
        <v>34912.300000000003</v>
      </c>
      <c r="HD20">
        <v>39116.300000000003</v>
      </c>
      <c r="HE20">
        <v>39797.1</v>
      </c>
      <c r="HF20">
        <v>42880.4</v>
      </c>
      <c r="HG20">
        <v>43270.2</v>
      </c>
      <c r="HH20">
        <v>2.1149200000000001</v>
      </c>
      <c r="HI20">
        <v>2.3332799999999998</v>
      </c>
      <c r="HJ20">
        <v>0.17738300000000001</v>
      </c>
      <c r="HK20">
        <v>0</v>
      </c>
      <c r="HL20">
        <v>19.533300000000001</v>
      </c>
      <c r="HM20">
        <v>999.9</v>
      </c>
      <c r="HN20">
        <v>69.716999999999999</v>
      </c>
      <c r="HO20">
        <v>20.18</v>
      </c>
      <c r="HP20">
        <v>16.3001</v>
      </c>
      <c r="HQ20">
        <v>59.912799999999997</v>
      </c>
      <c r="HR20">
        <v>19.0304</v>
      </c>
      <c r="HS20">
        <v>1</v>
      </c>
      <c r="HT20">
        <v>-0.52175800000000006</v>
      </c>
      <c r="HU20">
        <v>-2.5679599999999998</v>
      </c>
      <c r="HV20">
        <v>20.2867</v>
      </c>
      <c r="HW20">
        <v>5.2520300000000004</v>
      </c>
      <c r="HX20">
        <v>11.986000000000001</v>
      </c>
      <c r="HY20">
        <v>4.9736500000000001</v>
      </c>
      <c r="HZ20">
        <v>3.29738</v>
      </c>
      <c r="IA20">
        <v>9999</v>
      </c>
      <c r="IB20">
        <v>9999</v>
      </c>
      <c r="IC20">
        <v>999.9</v>
      </c>
      <c r="ID20">
        <v>9999</v>
      </c>
      <c r="IE20">
        <v>4.9719600000000002</v>
      </c>
      <c r="IF20">
        <v>1.8534299999999999</v>
      </c>
      <c r="IG20">
        <v>1.85443</v>
      </c>
      <c r="IH20">
        <v>1.8588499999999999</v>
      </c>
      <c r="II20">
        <v>1.85331</v>
      </c>
      <c r="IJ20">
        <v>1.85768</v>
      </c>
      <c r="IK20">
        <v>1.85486</v>
      </c>
      <c r="IL20">
        <v>1.8534999999999999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0.47299999999999998</v>
      </c>
      <c r="JA20">
        <v>9.0999999999999998E-2</v>
      </c>
      <c r="JB20">
        <v>0.75034416426378103</v>
      </c>
      <c r="JC20">
        <v>-6.8838208586326796E-4</v>
      </c>
      <c r="JD20">
        <v>1.2146953680521199E-7</v>
      </c>
      <c r="JE20">
        <v>-3.3979593155360199E-13</v>
      </c>
      <c r="JF20">
        <v>5.9878226538168699E-3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20.9</v>
      </c>
      <c r="JO20">
        <v>20.9</v>
      </c>
      <c r="JP20">
        <v>0.98144500000000001</v>
      </c>
      <c r="JQ20">
        <v>2.3645</v>
      </c>
      <c r="JR20">
        <v>1.5966800000000001</v>
      </c>
      <c r="JS20">
        <v>2.34863</v>
      </c>
      <c r="JT20">
        <v>1.5905800000000001</v>
      </c>
      <c r="JU20">
        <v>2.34619</v>
      </c>
      <c r="JV20">
        <v>24.918299999999999</v>
      </c>
      <c r="JW20">
        <v>14.963800000000001</v>
      </c>
      <c r="JX20">
        <v>18</v>
      </c>
      <c r="JY20">
        <v>490.077</v>
      </c>
      <c r="JZ20">
        <v>619.45699999999999</v>
      </c>
      <c r="KA20">
        <v>24.999099999999999</v>
      </c>
      <c r="KB20">
        <v>20.207899999999999</v>
      </c>
      <c r="KC20">
        <v>30.0001</v>
      </c>
      <c r="KD20">
        <v>20.0855</v>
      </c>
      <c r="KE20">
        <v>20.038499999999999</v>
      </c>
      <c r="KF20">
        <v>19.673200000000001</v>
      </c>
      <c r="KG20">
        <v>19.802600000000002</v>
      </c>
      <c r="KH20">
        <v>100</v>
      </c>
      <c r="KI20">
        <v>25</v>
      </c>
      <c r="KJ20">
        <v>400</v>
      </c>
      <c r="KK20">
        <v>13.6686</v>
      </c>
      <c r="KL20">
        <v>101.54600000000001</v>
      </c>
      <c r="KM20">
        <v>101.71</v>
      </c>
    </row>
    <row r="21" spans="1:299" x14ac:dyDescent="0.2">
      <c r="A21">
        <v>5</v>
      </c>
      <c r="B21">
        <v>1685987342.0999999</v>
      </c>
      <c r="C21">
        <v>7143</v>
      </c>
      <c r="D21" t="s">
        <v>464</v>
      </c>
      <c r="E21" t="s">
        <v>465</v>
      </c>
      <c r="F21">
        <v>30</v>
      </c>
      <c r="G21">
        <v>14.6</v>
      </c>
      <c r="H21" t="s">
        <v>438</v>
      </c>
      <c r="I21">
        <v>160</v>
      </c>
      <c r="J21">
        <v>32</v>
      </c>
      <c r="K21">
        <v>1685987334.0999999</v>
      </c>
      <c r="L21">
        <f t="shared" si="0"/>
        <v>1.368673210390867E-3</v>
      </c>
      <c r="M21">
        <f t="shared" si="1"/>
        <v>1.368673210390867</v>
      </c>
      <c r="N21">
        <f t="shared" si="2"/>
        <v>8.8512819517094972</v>
      </c>
      <c r="O21">
        <f t="shared" si="3"/>
        <v>394.28653333333301</v>
      </c>
      <c r="P21">
        <f t="shared" si="4"/>
        <v>254.5715511167266</v>
      </c>
      <c r="Q21">
        <f t="shared" si="5"/>
        <v>25.85764063692648</v>
      </c>
      <c r="R21">
        <f t="shared" si="6"/>
        <v>40.048934934752715</v>
      </c>
      <c r="S21">
        <f t="shared" si="7"/>
        <v>0.10786745278701414</v>
      </c>
      <c r="T21">
        <f t="shared" si="8"/>
        <v>3.8465003728856759</v>
      </c>
      <c r="U21">
        <f t="shared" si="9"/>
        <v>0.10621472279709496</v>
      </c>
      <c r="V21">
        <f t="shared" si="10"/>
        <v>6.6530583499375226E-2</v>
      </c>
      <c r="W21">
        <f t="shared" si="11"/>
        <v>129.97861081955904</v>
      </c>
      <c r="X21">
        <f t="shared" si="12"/>
        <v>23.779967734889308</v>
      </c>
      <c r="Y21">
        <f t="shared" si="13"/>
        <v>22.437813333333299</v>
      </c>
      <c r="Z21">
        <f t="shared" si="14"/>
        <v>2.7251915071470618</v>
      </c>
      <c r="AA21">
        <f t="shared" si="15"/>
        <v>49.77444301206468</v>
      </c>
      <c r="AB21">
        <f t="shared" si="16"/>
        <v>1.4431855239572238</v>
      </c>
      <c r="AC21">
        <f t="shared" si="17"/>
        <v>2.8994508760397668</v>
      </c>
      <c r="AD21">
        <f t="shared" si="18"/>
        <v>1.282005983189838</v>
      </c>
      <c r="AE21">
        <f t="shared" si="19"/>
        <v>-60.358488578237235</v>
      </c>
      <c r="AF21">
        <f t="shared" si="20"/>
        <v>212.2817270849855</v>
      </c>
      <c r="AG21">
        <f t="shared" si="21"/>
        <v>11.434385562406492</v>
      </c>
      <c r="AH21">
        <f t="shared" si="22"/>
        <v>293.33623488871382</v>
      </c>
      <c r="AI21">
        <f t="shared" si="23"/>
        <v>8.1873902840141959</v>
      </c>
      <c r="AJ21">
        <f t="shared" si="24"/>
        <v>1.3416873942554914</v>
      </c>
      <c r="AK21">
        <f t="shared" si="25"/>
        <v>8.8512819517094972</v>
      </c>
      <c r="AL21">
        <v>404.76080371079303</v>
      </c>
      <c r="AM21">
        <v>399.37332727272701</v>
      </c>
      <c r="AN21">
        <v>1.0218267773034601E-3</v>
      </c>
      <c r="AO21">
        <v>67.008446325259001</v>
      </c>
      <c r="AP21">
        <f t="shared" si="26"/>
        <v>1.368673210390867</v>
      </c>
      <c r="AQ21">
        <v>13.413631605689501</v>
      </c>
      <c r="AR21">
        <v>14.2228006060606</v>
      </c>
      <c r="AS21">
        <v>2.88459323349859E-5</v>
      </c>
      <c r="AT21">
        <v>77.460525961009495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54328.475393314642</v>
      </c>
      <c r="AZ21" t="s">
        <v>439</v>
      </c>
      <c r="BA21">
        <v>10043.6</v>
      </c>
      <c r="BB21">
        <v>206.31078664343801</v>
      </c>
      <c r="BC21">
        <v>1032.93</v>
      </c>
      <c r="BD21">
        <f t="shared" si="30"/>
        <v>0.80026643950370502</v>
      </c>
      <c r="BE21">
        <v>-1.3256428239459399</v>
      </c>
      <c r="BF21" t="s">
        <v>466</v>
      </c>
      <c r="BG21">
        <v>10079.9</v>
      </c>
      <c r="BH21">
        <v>250.95088000000001</v>
      </c>
      <c r="BI21">
        <v>375.03165140566102</v>
      </c>
      <c r="BJ21">
        <f t="shared" si="31"/>
        <v>0.33085413175285938</v>
      </c>
      <c r="BK21">
        <v>0.5</v>
      </c>
      <c r="BL21">
        <f t="shared" si="32"/>
        <v>673.17715661117006</v>
      </c>
      <c r="BM21">
        <f t="shared" si="33"/>
        <v>8.8512819517094972</v>
      </c>
      <c r="BN21">
        <f t="shared" si="34"/>
        <v>111.36172183322365</v>
      </c>
      <c r="BO21">
        <f t="shared" si="35"/>
        <v>1.5117751212603416E-2</v>
      </c>
      <c r="BP21">
        <f t="shared" si="36"/>
        <v>1.7542475311842658</v>
      </c>
      <c r="BQ21">
        <f t="shared" si="37"/>
        <v>152.77956203592393</v>
      </c>
      <c r="BR21" t="s">
        <v>441</v>
      </c>
      <c r="BS21">
        <v>0</v>
      </c>
      <c r="BT21">
        <f t="shared" si="38"/>
        <v>152.77956203592393</v>
      </c>
      <c r="BU21">
        <f t="shared" si="39"/>
        <v>0.5926222187826311</v>
      </c>
      <c r="BV21">
        <f t="shared" si="40"/>
        <v>0.55828843615162183</v>
      </c>
      <c r="BW21">
        <f t="shared" si="41"/>
        <v>0.74748397571233338</v>
      </c>
      <c r="BX21">
        <f t="shared" si="42"/>
        <v>0.73542043291757109</v>
      </c>
      <c r="BY21">
        <f t="shared" si="43"/>
        <v>0.79589046318302148</v>
      </c>
      <c r="BZ21">
        <f t="shared" si="44"/>
        <v>0.33988748222347598</v>
      </c>
      <c r="CA21">
        <f t="shared" si="45"/>
        <v>0.66011251777652402</v>
      </c>
      <c r="CB21">
        <v>200</v>
      </c>
      <c r="CC21">
        <v>290</v>
      </c>
      <c r="CD21">
        <v>361.27</v>
      </c>
      <c r="CE21">
        <v>165</v>
      </c>
      <c r="CF21">
        <v>10079.9</v>
      </c>
      <c r="CG21">
        <v>360.45</v>
      </c>
      <c r="CH21">
        <v>0.82</v>
      </c>
      <c r="CI21">
        <v>300</v>
      </c>
      <c r="CJ21">
        <v>24.1</v>
      </c>
      <c r="CK21">
        <v>375.03165140566102</v>
      </c>
      <c r="CL21">
        <v>0.92320207553549005</v>
      </c>
      <c r="CM21">
        <v>-14.702051272553801</v>
      </c>
      <c r="CN21">
        <v>0.815457299690035</v>
      </c>
      <c r="CO21">
        <v>0.92069166602104702</v>
      </c>
      <c r="CP21">
        <v>-7.6858173526140197E-3</v>
      </c>
      <c r="CQ21">
        <v>290</v>
      </c>
      <c r="CR21">
        <v>360.54</v>
      </c>
      <c r="CS21">
        <v>655</v>
      </c>
      <c r="CT21">
        <v>10059.1</v>
      </c>
      <c r="CU21">
        <v>360.42</v>
      </c>
      <c r="CV21">
        <v>0.12</v>
      </c>
      <c r="DJ21">
        <f t="shared" si="46"/>
        <v>799.98173333333295</v>
      </c>
      <c r="DK21">
        <f t="shared" si="47"/>
        <v>673.17715661117006</v>
      </c>
      <c r="DL21">
        <f t="shared" si="48"/>
        <v>0.84149065980069515</v>
      </c>
      <c r="DM21">
        <f t="shared" si="49"/>
        <v>0.16247697341534184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1685987334.0999999</v>
      </c>
      <c r="DT21">
        <v>394.28653333333301</v>
      </c>
      <c r="DU21">
        <v>399.515266666667</v>
      </c>
      <c r="DV21">
        <v>14.2083333333333</v>
      </c>
      <c r="DW21">
        <v>13.4149266666667</v>
      </c>
      <c r="DX21">
        <v>393.73953333333299</v>
      </c>
      <c r="DY21">
        <v>14.1163333333333</v>
      </c>
      <c r="DZ21">
        <v>500.10579999999999</v>
      </c>
      <c r="EA21">
        <v>101.473266666667</v>
      </c>
      <c r="EB21">
        <v>9.9908040000000004E-2</v>
      </c>
      <c r="EC21">
        <v>23.461486666666701</v>
      </c>
      <c r="ED21">
        <v>22.437813333333299</v>
      </c>
      <c r="EE21">
        <v>999.9</v>
      </c>
      <c r="EF21">
        <v>0</v>
      </c>
      <c r="EG21">
        <v>0</v>
      </c>
      <c r="EH21">
        <v>10006.1166666667</v>
      </c>
      <c r="EI21">
        <v>0</v>
      </c>
      <c r="EJ21">
        <v>0.221023</v>
      </c>
      <c r="EK21">
        <v>-5.2999419999999997</v>
      </c>
      <c r="EL21">
        <v>399.90159999999997</v>
      </c>
      <c r="EM21">
        <v>404.94746666666703</v>
      </c>
      <c r="EN21">
        <v>0.80415186666666705</v>
      </c>
      <c r="EO21">
        <v>399.515266666667</v>
      </c>
      <c r="EP21">
        <v>13.4149266666667</v>
      </c>
      <c r="EQ21">
        <v>1.4428573333333301</v>
      </c>
      <c r="ER21">
        <v>1.36125933333333</v>
      </c>
      <c r="ES21">
        <v>12.3757</v>
      </c>
      <c r="ET21">
        <v>11.49282</v>
      </c>
      <c r="EU21">
        <v>799.98173333333295</v>
      </c>
      <c r="EV21">
        <v>0.950000333333333</v>
      </c>
      <c r="EW21">
        <v>4.9999473333333301E-2</v>
      </c>
      <c r="EX21">
        <v>0</v>
      </c>
      <c r="EY21">
        <v>250.92660000000001</v>
      </c>
      <c r="EZ21">
        <v>4.9999900000000004</v>
      </c>
      <c r="FA21">
        <v>2495.8813333333301</v>
      </c>
      <c r="FB21">
        <v>6899.4346666666697</v>
      </c>
      <c r="FC21">
        <v>34.625</v>
      </c>
      <c r="FD21">
        <v>36.408066666666699</v>
      </c>
      <c r="FE21">
        <v>35.875</v>
      </c>
      <c r="FF21">
        <v>36.703800000000001</v>
      </c>
      <c r="FG21">
        <v>37.375</v>
      </c>
      <c r="FH21">
        <v>755.23133333333305</v>
      </c>
      <c r="FI21">
        <v>39.75</v>
      </c>
      <c r="FJ21">
        <v>0</v>
      </c>
      <c r="FK21">
        <v>2252.3000001907299</v>
      </c>
      <c r="FL21">
        <v>0</v>
      </c>
      <c r="FM21">
        <v>250.95088000000001</v>
      </c>
      <c r="FN21">
        <v>-0.30315383927296502</v>
      </c>
      <c r="FO21">
        <v>-526.02615394265297</v>
      </c>
      <c r="FP21">
        <v>2491.7768000000001</v>
      </c>
      <c r="FQ21">
        <v>15</v>
      </c>
      <c r="FR21">
        <v>1685987365.0999999</v>
      </c>
      <c r="FS21" t="s">
        <v>467</v>
      </c>
      <c r="FT21">
        <v>1685987365.0999999</v>
      </c>
      <c r="FU21">
        <v>1685987364.0999999</v>
      </c>
      <c r="FV21">
        <v>5</v>
      </c>
      <c r="FW21">
        <v>7.3999999999999996E-2</v>
      </c>
      <c r="FX21">
        <v>4.0000000000000001E-3</v>
      </c>
      <c r="FY21">
        <v>0.54700000000000004</v>
      </c>
      <c r="FZ21">
        <v>9.1999999999999998E-2</v>
      </c>
      <c r="GA21">
        <v>400</v>
      </c>
      <c r="GB21">
        <v>13</v>
      </c>
      <c r="GC21">
        <v>0.08</v>
      </c>
      <c r="GD21">
        <v>0.08</v>
      </c>
      <c r="GE21">
        <v>-6.0322985714285702</v>
      </c>
      <c r="GF21">
        <v>9.34778649350649</v>
      </c>
      <c r="GG21">
        <v>1.6648103054625001</v>
      </c>
      <c r="GH21">
        <v>0</v>
      </c>
      <c r="GI21">
        <v>250.97455882352901</v>
      </c>
      <c r="GJ21">
        <v>-0.119831928483332</v>
      </c>
      <c r="GK21">
        <v>0.204698370805387</v>
      </c>
      <c r="GL21">
        <v>1</v>
      </c>
      <c r="GM21">
        <v>0.80090552380952396</v>
      </c>
      <c r="GN21">
        <v>6.2426025974025898E-2</v>
      </c>
      <c r="GO21">
        <v>6.4936140104028201E-3</v>
      </c>
      <c r="GP21">
        <v>1</v>
      </c>
      <c r="GQ21">
        <v>2</v>
      </c>
      <c r="GR21">
        <v>3</v>
      </c>
      <c r="GS21" t="s">
        <v>453</v>
      </c>
      <c r="GT21">
        <v>2.9550200000000002</v>
      </c>
      <c r="GU21">
        <v>2.7107600000000001</v>
      </c>
      <c r="GV21">
        <v>0.105505</v>
      </c>
      <c r="GW21">
        <v>0.106491</v>
      </c>
      <c r="GX21">
        <v>8.0948800000000001E-2</v>
      </c>
      <c r="GY21">
        <v>7.8098799999999996E-2</v>
      </c>
      <c r="GZ21">
        <v>28039.3</v>
      </c>
      <c r="HA21">
        <v>32439.8</v>
      </c>
      <c r="HB21">
        <v>31222.6</v>
      </c>
      <c r="HC21">
        <v>34944.6</v>
      </c>
      <c r="HD21">
        <v>39116.5</v>
      </c>
      <c r="HE21">
        <v>39866.699999999997</v>
      </c>
      <c r="HF21">
        <v>42916.5</v>
      </c>
      <c r="HG21">
        <v>43310.8</v>
      </c>
      <c r="HH21">
        <v>2.1254</v>
      </c>
      <c r="HI21">
        <v>2.3427500000000001</v>
      </c>
      <c r="HJ21">
        <v>0.1694</v>
      </c>
      <c r="HK21">
        <v>0</v>
      </c>
      <c r="HL21">
        <v>19.658300000000001</v>
      </c>
      <c r="HM21">
        <v>999.9</v>
      </c>
      <c r="HN21">
        <v>70.834000000000003</v>
      </c>
      <c r="HO21">
        <v>19.847999999999999</v>
      </c>
      <c r="HP21">
        <v>16.226800000000001</v>
      </c>
      <c r="HQ21">
        <v>59.2973</v>
      </c>
      <c r="HR21">
        <v>18.569700000000001</v>
      </c>
      <c r="HS21">
        <v>1</v>
      </c>
      <c r="HT21">
        <v>-0.56359499999999996</v>
      </c>
      <c r="HU21">
        <v>-2.5926800000000001</v>
      </c>
      <c r="HV21">
        <v>20.2852</v>
      </c>
      <c r="HW21">
        <v>5.2454400000000003</v>
      </c>
      <c r="HX21">
        <v>11.9861</v>
      </c>
      <c r="HY21">
        <v>4.9725999999999999</v>
      </c>
      <c r="HZ21">
        <v>3.29718</v>
      </c>
      <c r="IA21">
        <v>9999</v>
      </c>
      <c r="IB21">
        <v>9999</v>
      </c>
      <c r="IC21">
        <v>999.9</v>
      </c>
      <c r="ID21">
        <v>9999</v>
      </c>
      <c r="IE21">
        <v>4.9719499999999996</v>
      </c>
      <c r="IF21">
        <v>1.8534900000000001</v>
      </c>
      <c r="IG21">
        <v>1.85442</v>
      </c>
      <c r="IH21">
        <v>1.8588899999999999</v>
      </c>
      <c r="II21">
        <v>1.8533200000000001</v>
      </c>
      <c r="IJ21">
        <v>1.8577300000000001</v>
      </c>
      <c r="IK21">
        <v>1.85486</v>
      </c>
      <c r="IL21">
        <v>1.8534999999999999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0.54700000000000004</v>
      </c>
      <c r="JA21">
        <v>9.1999999999999998E-2</v>
      </c>
      <c r="JB21">
        <v>0.72806649755130504</v>
      </c>
      <c r="JC21">
        <v>-6.8838208586326796E-4</v>
      </c>
      <c r="JD21">
        <v>1.2146953680521199E-7</v>
      </c>
      <c r="JE21">
        <v>-3.3979593155360199E-13</v>
      </c>
      <c r="JF21">
        <v>3.3499692902462098E-3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37.299999999999997</v>
      </c>
      <c r="JO21">
        <v>37.200000000000003</v>
      </c>
      <c r="JP21">
        <v>0.97656200000000004</v>
      </c>
      <c r="JQ21">
        <v>2.36084</v>
      </c>
      <c r="JR21">
        <v>1.5966800000000001</v>
      </c>
      <c r="JS21">
        <v>2.34863</v>
      </c>
      <c r="JT21">
        <v>1.5905800000000001</v>
      </c>
      <c r="JU21">
        <v>2.3706100000000001</v>
      </c>
      <c r="JV21">
        <v>24.877500000000001</v>
      </c>
      <c r="JW21">
        <v>14.552300000000001</v>
      </c>
      <c r="JX21">
        <v>18</v>
      </c>
      <c r="JY21">
        <v>490.28</v>
      </c>
      <c r="JZ21">
        <v>618.77599999999995</v>
      </c>
      <c r="KA21">
        <v>25.000900000000001</v>
      </c>
      <c r="KB21">
        <v>19.574300000000001</v>
      </c>
      <c r="KC21">
        <v>30</v>
      </c>
      <c r="KD21">
        <v>19.488199999999999</v>
      </c>
      <c r="KE21">
        <v>19.450700000000001</v>
      </c>
      <c r="KF21">
        <v>19.577000000000002</v>
      </c>
      <c r="KG21">
        <v>20.9267</v>
      </c>
      <c r="KH21">
        <v>100</v>
      </c>
      <c r="KI21">
        <v>25</v>
      </c>
      <c r="KJ21">
        <v>400</v>
      </c>
      <c r="KK21">
        <v>13.4581</v>
      </c>
      <c r="KL21">
        <v>101.631</v>
      </c>
      <c r="KM21">
        <v>101.80500000000001</v>
      </c>
    </row>
    <row r="22" spans="1:299" x14ac:dyDescent="0.2">
      <c r="A22">
        <v>6</v>
      </c>
      <c r="B22">
        <v>1685988755</v>
      </c>
      <c r="C22">
        <v>8555.9000000953693</v>
      </c>
      <c r="D22" t="s">
        <v>468</v>
      </c>
      <c r="E22" t="s">
        <v>469</v>
      </c>
      <c r="F22">
        <v>30</v>
      </c>
      <c r="G22" s="1">
        <v>15.1</v>
      </c>
      <c r="H22" t="s">
        <v>450</v>
      </c>
      <c r="I22">
        <v>50</v>
      </c>
      <c r="J22">
        <v>32</v>
      </c>
      <c r="K22">
        <v>1685988747</v>
      </c>
      <c r="L22">
        <f t="shared" si="0"/>
        <v>1.5498938501909934E-3</v>
      </c>
      <c r="M22">
        <f t="shared" si="1"/>
        <v>1.5498938501909933</v>
      </c>
      <c r="N22">
        <f t="shared" si="2"/>
        <v>8.7731738294936967</v>
      </c>
      <c r="O22">
        <f t="shared" si="3"/>
        <v>394.26606666666697</v>
      </c>
      <c r="P22">
        <f t="shared" si="4"/>
        <v>256.50971151506093</v>
      </c>
      <c r="Q22">
        <f t="shared" si="5"/>
        <v>26.055122438904249</v>
      </c>
      <c r="R22">
        <f t="shared" si="6"/>
        <v>40.047803959664257</v>
      </c>
      <c r="S22">
        <f t="shared" si="7"/>
        <v>0.10920923215224791</v>
      </c>
      <c r="T22">
        <f t="shared" si="8"/>
        <v>3.8462171710987154</v>
      </c>
      <c r="U22">
        <f t="shared" si="9"/>
        <v>0.10751535475921943</v>
      </c>
      <c r="V22">
        <f t="shared" si="10"/>
        <v>6.7347096310090615E-2</v>
      </c>
      <c r="W22">
        <f t="shared" si="11"/>
        <v>129.98713694668919</v>
      </c>
      <c r="X22">
        <f t="shared" si="12"/>
        <v>24.946523733699159</v>
      </c>
      <c r="Y22">
        <f t="shared" si="13"/>
        <v>23.970580000000002</v>
      </c>
      <c r="Z22">
        <f t="shared" si="14"/>
        <v>2.989685675266418</v>
      </c>
      <c r="AA22">
        <f t="shared" si="15"/>
        <v>49.995558729302964</v>
      </c>
      <c r="AB22">
        <f t="shared" si="16"/>
        <v>1.5581971442152942</v>
      </c>
      <c r="AC22">
        <f t="shared" si="17"/>
        <v>3.1166711280336532</v>
      </c>
      <c r="AD22">
        <f t="shared" si="18"/>
        <v>1.4314885310511238</v>
      </c>
      <c r="AE22">
        <f t="shared" si="19"/>
        <v>-68.350318793422815</v>
      </c>
      <c r="AF22">
        <f t="shared" si="20"/>
        <v>143.93496854543955</v>
      </c>
      <c r="AG22">
        <f t="shared" si="21"/>
        <v>7.8615175607680765</v>
      </c>
      <c r="AH22">
        <f t="shared" si="22"/>
        <v>213.433304259474</v>
      </c>
      <c r="AI22">
        <f t="shared" si="23"/>
        <v>8.8969924291190097</v>
      </c>
      <c r="AJ22">
        <f t="shared" si="24"/>
        <v>1.4773556401135308</v>
      </c>
      <c r="AK22">
        <f t="shared" si="25"/>
        <v>8.7731738294936967</v>
      </c>
      <c r="AL22">
        <v>405.76367972824499</v>
      </c>
      <c r="AM22">
        <v>400.43793939393998</v>
      </c>
      <c r="AN22">
        <v>-2.7857676000219698E-3</v>
      </c>
      <c r="AO22">
        <v>67.012982688278896</v>
      </c>
      <c r="AP22">
        <f t="shared" si="26"/>
        <v>1.5498938501909933</v>
      </c>
      <c r="AQ22">
        <v>14.4714779347619</v>
      </c>
      <c r="AR22">
        <v>15.385627878787901</v>
      </c>
      <c r="AS22">
        <v>2.29233477633485E-4</v>
      </c>
      <c r="AT22">
        <v>77.459999999999994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54103.382178845131</v>
      </c>
      <c r="AZ22" t="s">
        <v>439</v>
      </c>
      <c r="BA22">
        <v>10043.6</v>
      </c>
      <c r="BB22">
        <v>206.31078664343801</v>
      </c>
      <c r="BC22">
        <v>1032.93</v>
      </c>
      <c r="BD22">
        <f t="shared" si="30"/>
        <v>0.80026643950370502</v>
      </c>
      <c r="BE22">
        <v>-1.3256428239459399</v>
      </c>
      <c r="BF22" t="s">
        <v>470</v>
      </c>
      <c r="BG22">
        <v>10074.799999999999</v>
      </c>
      <c r="BH22">
        <v>243.495038461538</v>
      </c>
      <c r="BI22">
        <v>383.24448838355698</v>
      </c>
      <c r="BJ22">
        <f t="shared" si="31"/>
        <v>0.3646482967346828</v>
      </c>
      <c r="BK22">
        <v>0.5</v>
      </c>
      <c r="BL22">
        <f t="shared" si="32"/>
        <v>673.22166100864752</v>
      </c>
      <c r="BM22">
        <f t="shared" si="33"/>
        <v>8.7731738294936967</v>
      </c>
      <c r="BN22">
        <f t="shared" si="34"/>
        <v>122.74456600584867</v>
      </c>
      <c r="BO22">
        <f t="shared" si="35"/>
        <v>1.5000730425561748E-2</v>
      </c>
      <c r="BP22">
        <f t="shared" si="36"/>
        <v>1.6952246706969674</v>
      </c>
      <c r="BQ22">
        <f t="shared" si="37"/>
        <v>154.1250751167876</v>
      </c>
      <c r="BR22" t="s">
        <v>441</v>
      </c>
      <c r="BS22">
        <v>0</v>
      </c>
      <c r="BT22">
        <f t="shared" si="38"/>
        <v>154.1250751167876</v>
      </c>
      <c r="BU22">
        <f t="shared" si="39"/>
        <v>0.59784137857571262</v>
      </c>
      <c r="BV22">
        <f t="shared" si="40"/>
        <v>0.60994154938457901</v>
      </c>
      <c r="BW22">
        <f t="shared" si="41"/>
        <v>0.73928296624280088</v>
      </c>
      <c r="BX22">
        <f t="shared" si="42"/>
        <v>0.78984076265630621</v>
      </c>
      <c r="BY22">
        <f t="shared" si="43"/>
        <v>0.78595500941520136</v>
      </c>
      <c r="BZ22">
        <f t="shared" si="44"/>
        <v>0.38607475417039044</v>
      </c>
      <c r="CA22">
        <f t="shared" si="45"/>
        <v>0.61392524582960961</v>
      </c>
      <c r="CB22">
        <v>201</v>
      </c>
      <c r="CC22">
        <v>290</v>
      </c>
      <c r="CD22">
        <v>361.17</v>
      </c>
      <c r="CE22">
        <v>155</v>
      </c>
      <c r="CF22">
        <v>10074.799999999999</v>
      </c>
      <c r="CG22">
        <v>361.16</v>
      </c>
      <c r="CH22">
        <v>0.01</v>
      </c>
      <c r="CI22">
        <v>300</v>
      </c>
      <c r="CJ22">
        <v>24.1</v>
      </c>
      <c r="CK22">
        <v>383.24448838355698</v>
      </c>
      <c r="CL22">
        <v>1.3268439568689101</v>
      </c>
      <c r="CM22">
        <v>-22.252568058914701</v>
      </c>
      <c r="CN22">
        <v>1.1710288950262799</v>
      </c>
      <c r="CO22">
        <v>0.92803869003848505</v>
      </c>
      <c r="CP22">
        <v>-7.6822200222469404E-3</v>
      </c>
      <c r="CQ22">
        <v>290</v>
      </c>
      <c r="CR22">
        <v>358.8</v>
      </c>
      <c r="CS22">
        <v>885</v>
      </c>
      <c r="CT22">
        <v>10041.9</v>
      </c>
      <c r="CU22">
        <v>361.08</v>
      </c>
      <c r="CV22">
        <v>-2.2799999999999998</v>
      </c>
      <c r="DJ22">
        <f t="shared" si="46"/>
        <v>800.03466666666702</v>
      </c>
      <c r="DK22">
        <f t="shared" si="47"/>
        <v>673.22166100864752</v>
      </c>
      <c r="DL22">
        <f t="shared" si="48"/>
        <v>0.84149061166763672</v>
      </c>
      <c r="DM22">
        <f t="shared" si="49"/>
        <v>0.16247688051853895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1685988747</v>
      </c>
      <c r="DT22">
        <v>394.26606666666697</v>
      </c>
      <c r="DU22">
        <v>399.95359999999999</v>
      </c>
      <c r="DV22">
        <v>15.3402733333333</v>
      </c>
      <c r="DW22">
        <v>14.46748</v>
      </c>
      <c r="DX22">
        <v>393.71406666666701</v>
      </c>
      <c r="DY22">
        <v>15.2352733333333</v>
      </c>
      <c r="DZ22">
        <v>500.01273333333302</v>
      </c>
      <c r="EA22">
        <v>101.47580000000001</v>
      </c>
      <c r="EB22">
        <v>9.9778893333333299E-2</v>
      </c>
      <c r="EC22">
        <v>24.664719999999999</v>
      </c>
      <c r="ED22">
        <v>23.970580000000002</v>
      </c>
      <c r="EE22">
        <v>999.9</v>
      </c>
      <c r="EF22">
        <v>0</v>
      </c>
      <c r="EG22">
        <v>0</v>
      </c>
      <c r="EH22">
        <v>10004.7986666667</v>
      </c>
      <c r="EI22">
        <v>0</v>
      </c>
      <c r="EJ22">
        <v>0.221023</v>
      </c>
      <c r="EK22">
        <v>-5.6894939999999998</v>
      </c>
      <c r="EL22">
        <v>400.41680000000002</v>
      </c>
      <c r="EM22">
        <v>405.82473333333297</v>
      </c>
      <c r="EN22">
        <v>0.89837346666666695</v>
      </c>
      <c r="EO22">
        <v>399.95359999999999</v>
      </c>
      <c r="EP22">
        <v>14.46748</v>
      </c>
      <c r="EQ22">
        <v>1.559264</v>
      </c>
      <c r="ER22">
        <v>1.4680993333333301</v>
      </c>
      <c r="ES22">
        <v>13.5619933333333</v>
      </c>
      <c r="ET22">
        <v>12.6399133333333</v>
      </c>
      <c r="EU22">
        <v>800.03466666666702</v>
      </c>
      <c r="EV22">
        <v>0.94999800000000001</v>
      </c>
      <c r="EW22">
        <v>5.0001740000000003E-2</v>
      </c>
      <c r="EX22">
        <v>0</v>
      </c>
      <c r="EY22">
        <v>243.50493333333301</v>
      </c>
      <c r="EZ22">
        <v>4.9999900000000004</v>
      </c>
      <c r="FA22">
        <v>2394.6886666666701</v>
      </c>
      <c r="FB22">
        <v>6899.8860000000004</v>
      </c>
      <c r="FC22">
        <v>37.524799999999999</v>
      </c>
      <c r="FD22">
        <v>40.561999999999998</v>
      </c>
      <c r="FE22">
        <v>38.908066666666699</v>
      </c>
      <c r="FF22">
        <v>39.75</v>
      </c>
      <c r="FG22">
        <v>40.311999999999998</v>
      </c>
      <c r="FH22">
        <v>755.28266666666696</v>
      </c>
      <c r="FI22">
        <v>39.751333333333299</v>
      </c>
      <c r="FJ22">
        <v>0</v>
      </c>
      <c r="FK22">
        <v>1411.7000000476801</v>
      </c>
      <c r="FL22">
        <v>0</v>
      </c>
      <c r="FM22">
        <v>243.495038461538</v>
      </c>
      <c r="FN22">
        <v>-0.26321366675253</v>
      </c>
      <c r="FO22">
        <v>74.878974301388098</v>
      </c>
      <c r="FP22">
        <v>2395.9942307692299</v>
      </c>
      <c r="FQ22">
        <v>15</v>
      </c>
      <c r="FR22">
        <v>1685988782</v>
      </c>
      <c r="FS22" t="s">
        <v>471</v>
      </c>
      <c r="FT22">
        <v>1685988782</v>
      </c>
      <c r="FU22">
        <v>1685988777</v>
      </c>
      <c r="FV22">
        <v>6</v>
      </c>
      <c r="FW22">
        <v>6.0000000000000001E-3</v>
      </c>
      <c r="FX22">
        <v>-7.0000000000000001E-3</v>
      </c>
      <c r="FY22">
        <v>0.55200000000000005</v>
      </c>
      <c r="FZ22">
        <v>0.105</v>
      </c>
      <c r="GA22">
        <v>401</v>
      </c>
      <c r="GB22">
        <v>14</v>
      </c>
      <c r="GC22">
        <v>0.22</v>
      </c>
      <c r="GD22">
        <v>0.09</v>
      </c>
      <c r="GE22">
        <v>-5.6177204999999999</v>
      </c>
      <c r="GF22">
        <v>-0.93135654135338897</v>
      </c>
      <c r="GG22">
        <v>0.15402522759194301</v>
      </c>
      <c r="GH22">
        <v>0</v>
      </c>
      <c r="GI22">
        <v>243.48320588235299</v>
      </c>
      <c r="GJ22">
        <v>-5.2788385976868503E-2</v>
      </c>
      <c r="GK22">
        <v>0.19183506693661301</v>
      </c>
      <c r="GL22">
        <v>1</v>
      </c>
      <c r="GM22">
        <v>0.90103670000000002</v>
      </c>
      <c r="GN22">
        <v>-2.3658857142857401E-2</v>
      </c>
      <c r="GO22">
        <v>8.1099125402189203E-3</v>
      </c>
      <c r="GP22">
        <v>1</v>
      </c>
      <c r="GQ22">
        <v>2</v>
      </c>
      <c r="GR22">
        <v>3</v>
      </c>
      <c r="GS22" t="s">
        <v>453</v>
      </c>
      <c r="GT22">
        <v>2.9533800000000001</v>
      </c>
      <c r="GU22">
        <v>2.7108699999999999</v>
      </c>
      <c r="GV22">
        <v>0.105184</v>
      </c>
      <c r="GW22">
        <v>0.106124</v>
      </c>
      <c r="GX22">
        <v>8.5388000000000006E-2</v>
      </c>
      <c r="GY22">
        <v>8.2263699999999995E-2</v>
      </c>
      <c r="GZ22">
        <v>27969.7</v>
      </c>
      <c r="HA22">
        <v>32351.9</v>
      </c>
      <c r="HB22">
        <v>31143</v>
      </c>
      <c r="HC22">
        <v>34845.5</v>
      </c>
      <c r="HD22">
        <v>38824.6</v>
      </c>
      <c r="HE22">
        <v>39578.5</v>
      </c>
      <c r="HF22">
        <v>42806.8</v>
      </c>
      <c r="HG22">
        <v>43194.5</v>
      </c>
      <c r="HH22">
        <v>2.1021000000000001</v>
      </c>
      <c r="HI22">
        <v>2.2753299999999999</v>
      </c>
      <c r="HJ22">
        <v>0.119612</v>
      </c>
      <c r="HK22">
        <v>0</v>
      </c>
      <c r="HL22">
        <v>22.0108</v>
      </c>
      <c r="HM22">
        <v>999.9</v>
      </c>
      <c r="HN22">
        <v>80.527000000000001</v>
      </c>
      <c r="HO22">
        <v>24.149000000000001</v>
      </c>
      <c r="HP22">
        <v>23.980799999999999</v>
      </c>
      <c r="HQ22">
        <v>57.767299999999999</v>
      </c>
      <c r="HR22">
        <v>19.194700000000001</v>
      </c>
      <c r="HS22">
        <v>1</v>
      </c>
      <c r="HT22">
        <v>-0.45001799999999997</v>
      </c>
      <c r="HU22">
        <v>-1.8133699999999999</v>
      </c>
      <c r="HV22">
        <v>20.2927</v>
      </c>
      <c r="HW22">
        <v>5.2508299999999997</v>
      </c>
      <c r="HX22">
        <v>11.986000000000001</v>
      </c>
      <c r="HY22">
        <v>4.9737499999999999</v>
      </c>
      <c r="HZ22">
        <v>3.2975699999999999</v>
      </c>
      <c r="IA22">
        <v>9999</v>
      </c>
      <c r="IB22">
        <v>9999</v>
      </c>
      <c r="IC22">
        <v>999.9</v>
      </c>
      <c r="ID22">
        <v>9999</v>
      </c>
      <c r="IE22">
        <v>4.9718999999999998</v>
      </c>
      <c r="IF22">
        <v>1.85365</v>
      </c>
      <c r="IG22">
        <v>1.8547100000000001</v>
      </c>
      <c r="IH22">
        <v>1.8591</v>
      </c>
      <c r="II22">
        <v>1.8534200000000001</v>
      </c>
      <c r="IJ22">
        <v>1.85782</v>
      </c>
      <c r="IK22">
        <v>1.85501</v>
      </c>
      <c r="IL22">
        <v>1.85364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0.55200000000000005</v>
      </c>
      <c r="JA22">
        <v>0.105</v>
      </c>
      <c r="JB22">
        <v>0.80221100375992205</v>
      </c>
      <c r="JC22">
        <v>-6.8838208586326796E-4</v>
      </c>
      <c r="JD22">
        <v>1.2146953680521199E-7</v>
      </c>
      <c r="JE22">
        <v>-3.3979593155360199E-13</v>
      </c>
      <c r="JF22">
        <v>7.5594659044470897E-3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23.2</v>
      </c>
      <c r="JO22">
        <v>23.2</v>
      </c>
      <c r="JP22">
        <v>0.97289999999999999</v>
      </c>
      <c r="JQ22">
        <v>2.3840300000000001</v>
      </c>
      <c r="JR22">
        <v>1.5966800000000001</v>
      </c>
      <c r="JS22">
        <v>2.3327599999999999</v>
      </c>
      <c r="JT22">
        <v>1.5905800000000001</v>
      </c>
      <c r="JU22">
        <v>2.4462899999999999</v>
      </c>
      <c r="JV22">
        <v>30.222000000000001</v>
      </c>
      <c r="JW22">
        <v>14.3247</v>
      </c>
      <c r="JX22">
        <v>18</v>
      </c>
      <c r="JY22">
        <v>492.60199999999998</v>
      </c>
      <c r="JZ22">
        <v>588.39599999999996</v>
      </c>
      <c r="KA22">
        <v>25.000299999999999</v>
      </c>
      <c r="KB22">
        <v>21.302299999999999</v>
      </c>
      <c r="KC22">
        <v>30.000399999999999</v>
      </c>
      <c r="KD22">
        <v>21.113399999999999</v>
      </c>
      <c r="KE22">
        <v>21.057500000000001</v>
      </c>
      <c r="KF22">
        <v>19.492699999999999</v>
      </c>
      <c r="KG22">
        <v>43.627299999999998</v>
      </c>
      <c r="KH22">
        <v>64.686700000000002</v>
      </c>
      <c r="KI22">
        <v>25</v>
      </c>
      <c r="KJ22">
        <v>400</v>
      </c>
      <c r="KK22">
        <v>14.4514</v>
      </c>
      <c r="KL22">
        <v>101.372</v>
      </c>
      <c r="KM22">
        <v>101.52500000000001</v>
      </c>
    </row>
    <row r="23" spans="1:299" x14ac:dyDescent="0.2">
      <c r="A23">
        <v>7</v>
      </c>
      <c r="B23">
        <v>1685991003</v>
      </c>
      <c r="C23">
        <v>10803.9000000954</v>
      </c>
      <c r="D23" t="s">
        <v>472</v>
      </c>
      <c r="E23" t="s">
        <v>473</v>
      </c>
      <c r="F23">
        <v>30</v>
      </c>
      <c r="G23">
        <v>16.2</v>
      </c>
      <c r="H23" t="s">
        <v>438</v>
      </c>
      <c r="I23">
        <v>120</v>
      </c>
      <c r="J23">
        <v>32</v>
      </c>
      <c r="K23">
        <v>1685990994.5</v>
      </c>
      <c r="L23">
        <f t="shared" si="0"/>
        <v>1.1940729303834012E-3</v>
      </c>
      <c r="M23">
        <f t="shared" si="1"/>
        <v>1.1940729303834012</v>
      </c>
      <c r="N23">
        <f t="shared" si="2"/>
        <v>8.1580774670357243</v>
      </c>
      <c r="O23">
        <f t="shared" si="3"/>
        <v>394.92200000000003</v>
      </c>
      <c r="P23">
        <f t="shared" si="4"/>
        <v>241.55247278395586</v>
      </c>
      <c r="Q23">
        <f t="shared" si="5"/>
        <v>24.529769796440426</v>
      </c>
      <c r="R23">
        <f t="shared" si="6"/>
        <v>40.104519055013739</v>
      </c>
      <c r="S23">
        <f t="shared" si="7"/>
        <v>9.0063686506379872E-2</v>
      </c>
      <c r="T23">
        <f t="shared" si="8"/>
        <v>3.8444533574858482</v>
      </c>
      <c r="U23">
        <f t="shared" si="9"/>
        <v>8.8907748682745744E-2</v>
      </c>
      <c r="V23">
        <f t="shared" si="10"/>
        <v>5.5669963202170117E-2</v>
      </c>
      <c r="W23">
        <f t="shared" si="11"/>
        <v>129.98284735577903</v>
      </c>
      <c r="X23">
        <f t="shared" si="12"/>
        <v>24.507312486958451</v>
      </c>
      <c r="Y23">
        <f t="shared" si="13"/>
        <v>23.228300000000001</v>
      </c>
      <c r="Z23">
        <f t="shared" si="14"/>
        <v>2.8589211435027697</v>
      </c>
      <c r="AA23">
        <f t="shared" si="15"/>
        <v>50.434431942273029</v>
      </c>
      <c r="AB23">
        <f t="shared" si="16"/>
        <v>1.5244859757262743</v>
      </c>
      <c r="AC23">
        <f t="shared" si="17"/>
        <v>3.0227087269887218</v>
      </c>
      <c r="AD23">
        <f t="shared" si="18"/>
        <v>1.3344351677764954</v>
      </c>
      <c r="AE23">
        <f t="shared" si="19"/>
        <v>-52.658616229907992</v>
      </c>
      <c r="AF23">
        <f t="shared" si="20"/>
        <v>191.76673146835293</v>
      </c>
      <c r="AG23">
        <f t="shared" si="21"/>
        <v>10.412708097433201</v>
      </c>
      <c r="AH23">
        <f t="shared" si="22"/>
        <v>279.50367069165719</v>
      </c>
      <c r="AI23">
        <f t="shared" si="23"/>
        <v>8.0700333316628257</v>
      </c>
      <c r="AJ23">
        <f t="shared" si="24"/>
        <v>1.0928638276556935</v>
      </c>
      <c r="AK23">
        <f t="shared" si="25"/>
        <v>8.1580774670357243</v>
      </c>
      <c r="AL23">
        <v>405.754476887306</v>
      </c>
      <c r="AM23">
        <v>400.90112121212098</v>
      </c>
      <c r="AN23">
        <v>-2.02487765812744E-2</v>
      </c>
      <c r="AO23">
        <v>67.039406819003403</v>
      </c>
      <c r="AP23">
        <f t="shared" si="26"/>
        <v>1.1940729303834012</v>
      </c>
      <c r="AQ23">
        <v>14.337090903940901</v>
      </c>
      <c r="AR23">
        <v>15.0418412121212</v>
      </c>
      <c r="AS23">
        <v>1.11902584758713E-4</v>
      </c>
      <c r="AT23">
        <v>77.577953506793705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54161.357254370196</v>
      </c>
      <c r="AZ23" t="s">
        <v>439</v>
      </c>
      <c r="BA23">
        <v>10043.6</v>
      </c>
      <c r="BB23">
        <v>206.31078664343801</v>
      </c>
      <c r="BC23">
        <v>1032.93</v>
      </c>
      <c r="BD23">
        <f t="shared" si="30"/>
        <v>0.80026643950370502</v>
      </c>
      <c r="BE23">
        <v>-1.3256428239459399</v>
      </c>
      <c r="BF23" t="s">
        <v>474</v>
      </c>
      <c r="BG23">
        <v>10067.4</v>
      </c>
      <c r="BH23">
        <v>272.63103999999998</v>
      </c>
      <c r="BI23">
        <v>416.30959488575797</v>
      </c>
      <c r="BJ23">
        <f t="shared" si="31"/>
        <v>0.34512429367664632</v>
      </c>
      <c r="BK23">
        <v>0.5</v>
      </c>
      <c r="BL23">
        <f t="shared" si="32"/>
        <v>673.19981158330518</v>
      </c>
      <c r="BM23">
        <f t="shared" si="33"/>
        <v>8.1580774670357243</v>
      </c>
      <c r="BN23">
        <f t="shared" si="34"/>
        <v>116.16880473796979</v>
      </c>
      <c r="BO23">
        <f t="shared" si="35"/>
        <v>1.4087526656724412E-2</v>
      </c>
      <c r="BP23">
        <f t="shared" si="36"/>
        <v>1.4811582838571198</v>
      </c>
      <c r="BQ23">
        <f t="shared" si="37"/>
        <v>159.21044377222566</v>
      </c>
      <c r="BR23" t="s">
        <v>441</v>
      </c>
      <c r="BS23">
        <v>0</v>
      </c>
      <c r="BT23">
        <f t="shared" si="38"/>
        <v>159.21044377222566</v>
      </c>
      <c r="BU23">
        <f t="shared" si="39"/>
        <v>0.61756720064087034</v>
      </c>
      <c r="BV23">
        <f t="shared" si="40"/>
        <v>0.55884492135997377</v>
      </c>
      <c r="BW23">
        <f t="shared" si="41"/>
        <v>0.70574179176721108</v>
      </c>
      <c r="BX23">
        <f t="shared" si="42"/>
        <v>0.68418747748304221</v>
      </c>
      <c r="BY23">
        <f t="shared" si="43"/>
        <v>0.74595460055954799</v>
      </c>
      <c r="BZ23">
        <f t="shared" si="44"/>
        <v>0.32635296380623413</v>
      </c>
      <c r="CA23">
        <f t="shared" si="45"/>
        <v>0.67364703619376587</v>
      </c>
      <c r="CB23">
        <v>202</v>
      </c>
      <c r="CC23">
        <v>290</v>
      </c>
      <c r="CD23">
        <v>398.11</v>
      </c>
      <c r="CE23">
        <v>215</v>
      </c>
      <c r="CF23">
        <v>10067.4</v>
      </c>
      <c r="CG23">
        <v>398.13</v>
      </c>
      <c r="CH23">
        <v>-0.02</v>
      </c>
      <c r="CI23">
        <v>300</v>
      </c>
      <c r="CJ23">
        <v>24.1</v>
      </c>
      <c r="CK23">
        <v>416.30959488575797</v>
      </c>
      <c r="CL23">
        <v>1.3336225368361501</v>
      </c>
      <c r="CM23">
        <v>-18.299989606337601</v>
      </c>
      <c r="CN23">
        <v>1.1769623622702099</v>
      </c>
      <c r="CO23">
        <v>0.89620233880608302</v>
      </c>
      <c r="CP23">
        <v>-7.6812889877641904E-3</v>
      </c>
      <c r="CQ23">
        <v>290</v>
      </c>
      <c r="CR23">
        <v>397.82</v>
      </c>
      <c r="CS23">
        <v>705</v>
      </c>
      <c r="CT23">
        <v>10047.700000000001</v>
      </c>
      <c r="CU23">
        <v>398.1</v>
      </c>
      <c r="CV23">
        <v>-0.28000000000000003</v>
      </c>
      <c r="DJ23">
        <f t="shared" si="46"/>
        <v>800.00874999999996</v>
      </c>
      <c r="DK23">
        <f t="shared" si="47"/>
        <v>673.19981158330518</v>
      </c>
      <c r="DL23">
        <f t="shared" si="48"/>
        <v>0.84149056067612416</v>
      </c>
      <c r="DM23">
        <f t="shared" si="49"/>
        <v>0.1624767821049195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1685990994.5</v>
      </c>
      <c r="DT23">
        <v>394.92200000000003</v>
      </c>
      <c r="DU23">
        <v>400.0215</v>
      </c>
      <c r="DV23">
        <v>15.0121</v>
      </c>
      <c r="DW23">
        <v>14.366412499999999</v>
      </c>
      <c r="DX23">
        <v>394.375</v>
      </c>
      <c r="DY23">
        <v>14.911099999999999</v>
      </c>
      <c r="DZ23">
        <v>500.14487500000001</v>
      </c>
      <c r="EA23">
        <v>101.451125</v>
      </c>
      <c r="EB23">
        <v>9.9355993749999996E-2</v>
      </c>
      <c r="EC23">
        <v>24.153537499999999</v>
      </c>
      <c r="ED23">
        <v>23.228300000000001</v>
      </c>
      <c r="EE23">
        <v>999.9</v>
      </c>
      <c r="EF23">
        <v>0</v>
      </c>
      <c r="EG23">
        <v>0</v>
      </c>
      <c r="EH23">
        <v>10000.578750000001</v>
      </c>
      <c r="EI23">
        <v>0</v>
      </c>
      <c r="EJ23">
        <v>0.221023</v>
      </c>
      <c r="EK23">
        <v>-5.0911087500000001</v>
      </c>
      <c r="EL23">
        <v>400.95587499999999</v>
      </c>
      <c r="EM23">
        <v>405.85218750000001</v>
      </c>
      <c r="EN23">
        <v>0.66113212499999996</v>
      </c>
      <c r="EO23">
        <v>400.0215</v>
      </c>
      <c r="EP23">
        <v>14.366412499999999</v>
      </c>
      <c r="EQ23">
        <v>1.5245625</v>
      </c>
      <c r="ER23">
        <v>1.4574912499999999</v>
      </c>
      <c r="ES23">
        <v>13.21675625</v>
      </c>
      <c r="ET23">
        <v>12.529325</v>
      </c>
      <c r="EU23">
        <v>800.00874999999996</v>
      </c>
      <c r="EV23">
        <v>0.95000181250000004</v>
      </c>
      <c r="EW23">
        <v>4.9998193750000003E-2</v>
      </c>
      <c r="EX23">
        <v>0</v>
      </c>
      <c r="EY23">
        <v>272.50975</v>
      </c>
      <c r="EZ23">
        <v>4.9999900000000004</v>
      </c>
      <c r="FA23">
        <v>2848.07125</v>
      </c>
      <c r="FB23">
        <v>6899.6693750000004</v>
      </c>
      <c r="FC23">
        <v>37.125</v>
      </c>
      <c r="FD23">
        <v>39.921500000000002</v>
      </c>
      <c r="FE23">
        <v>38.632750000000001</v>
      </c>
      <c r="FF23">
        <v>39.4996875</v>
      </c>
      <c r="FG23">
        <v>39.875</v>
      </c>
      <c r="FH23">
        <v>755.260625</v>
      </c>
      <c r="FI23">
        <v>39.748750000000001</v>
      </c>
      <c r="FJ23">
        <v>0</v>
      </c>
      <c r="FK23">
        <v>2246.5</v>
      </c>
      <c r="FL23">
        <v>0</v>
      </c>
      <c r="FM23">
        <v>272.63103999999998</v>
      </c>
      <c r="FN23">
        <v>6.1478461521837504</v>
      </c>
      <c r="FO23">
        <v>294.836152709011</v>
      </c>
      <c r="FP23">
        <v>2846.6927999999998</v>
      </c>
      <c r="FQ23">
        <v>15</v>
      </c>
      <c r="FR23">
        <v>1685991028</v>
      </c>
      <c r="FS23" t="s">
        <v>475</v>
      </c>
      <c r="FT23">
        <v>1685991022</v>
      </c>
      <c r="FU23">
        <v>1685991028</v>
      </c>
      <c r="FV23">
        <v>7</v>
      </c>
      <c r="FW23">
        <v>-5.0000000000000001E-3</v>
      </c>
      <c r="FX23">
        <v>1E-3</v>
      </c>
      <c r="FY23">
        <v>0.54700000000000004</v>
      </c>
      <c r="FZ23">
        <v>0.10100000000000001</v>
      </c>
      <c r="GA23">
        <v>400</v>
      </c>
      <c r="GB23">
        <v>14</v>
      </c>
      <c r="GC23">
        <v>0.27</v>
      </c>
      <c r="GD23">
        <v>0.03</v>
      </c>
      <c r="GE23">
        <v>-5.0507133333333298</v>
      </c>
      <c r="GF23">
        <v>-0.12755376623376499</v>
      </c>
      <c r="GG23">
        <v>0.12641548851508599</v>
      </c>
      <c r="GH23">
        <v>1</v>
      </c>
      <c r="GI23">
        <v>272.30064705882398</v>
      </c>
      <c r="GJ23">
        <v>4.7753399431044201</v>
      </c>
      <c r="GK23">
        <v>0.60066903299340302</v>
      </c>
      <c r="GL23">
        <v>0</v>
      </c>
      <c r="GM23">
        <v>0.65300142857142895</v>
      </c>
      <c r="GN23">
        <v>0.19922150649350701</v>
      </c>
      <c r="GO23">
        <v>3.17070204627595E-2</v>
      </c>
      <c r="GP23">
        <v>0</v>
      </c>
      <c r="GQ23">
        <v>1</v>
      </c>
      <c r="GR23">
        <v>3</v>
      </c>
      <c r="GS23" t="s">
        <v>458</v>
      </c>
      <c r="GT23">
        <v>2.9533999999999998</v>
      </c>
      <c r="GU23">
        <v>2.7109899999999998</v>
      </c>
      <c r="GV23">
        <v>0.105279</v>
      </c>
      <c r="GW23">
        <v>0.106103</v>
      </c>
      <c r="GX23">
        <v>8.3989300000000003E-2</v>
      </c>
      <c r="GY23">
        <v>8.1495899999999996E-2</v>
      </c>
      <c r="GZ23">
        <v>27966.400000000001</v>
      </c>
      <c r="HA23">
        <v>32356.7</v>
      </c>
      <c r="HB23">
        <v>31142.1</v>
      </c>
      <c r="HC23">
        <v>34849.4</v>
      </c>
      <c r="HD23">
        <v>38887.199999999997</v>
      </c>
      <c r="HE23">
        <v>39617.300000000003</v>
      </c>
      <c r="HF23">
        <v>42809.5</v>
      </c>
      <c r="HG23">
        <v>43200.5</v>
      </c>
      <c r="HH23">
        <v>2.1025499999999999</v>
      </c>
      <c r="HI23">
        <v>2.2801999999999998</v>
      </c>
      <c r="HJ23">
        <v>0.139046</v>
      </c>
      <c r="HK23">
        <v>0</v>
      </c>
      <c r="HL23">
        <v>20.909500000000001</v>
      </c>
      <c r="HM23">
        <v>999.9</v>
      </c>
      <c r="HN23">
        <v>54.682000000000002</v>
      </c>
      <c r="HO23">
        <v>24.632000000000001</v>
      </c>
      <c r="HP23">
        <v>16.769100000000002</v>
      </c>
      <c r="HQ23">
        <v>59.873699999999999</v>
      </c>
      <c r="HR23">
        <v>19.475200000000001</v>
      </c>
      <c r="HS23">
        <v>1</v>
      </c>
      <c r="HT23">
        <v>-0.45728200000000002</v>
      </c>
      <c r="HU23">
        <v>-2.0456500000000002</v>
      </c>
      <c r="HV23">
        <v>20.291399999999999</v>
      </c>
      <c r="HW23">
        <v>5.2478400000000001</v>
      </c>
      <c r="HX23">
        <v>11.986000000000001</v>
      </c>
      <c r="HY23">
        <v>4.9736500000000001</v>
      </c>
      <c r="HZ23">
        <v>3.2978299999999998</v>
      </c>
      <c r="IA23">
        <v>9999</v>
      </c>
      <c r="IB23">
        <v>9999</v>
      </c>
      <c r="IC23">
        <v>999.9</v>
      </c>
      <c r="ID23">
        <v>9999</v>
      </c>
      <c r="IE23">
        <v>4.9719300000000004</v>
      </c>
      <c r="IF23">
        <v>1.85364</v>
      </c>
      <c r="IG23">
        <v>1.8546499999999999</v>
      </c>
      <c r="IH23">
        <v>1.8589800000000001</v>
      </c>
      <c r="II23">
        <v>1.8533299999999999</v>
      </c>
      <c r="IJ23">
        <v>1.8577600000000001</v>
      </c>
      <c r="IK23">
        <v>1.85501</v>
      </c>
      <c r="IL23">
        <v>1.85364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0.54700000000000004</v>
      </c>
      <c r="JA23">
        <v>0.10100000000000001</v>
      </c>
      <c r="JB23">
        <v>0.80795346694686698</v>
      </c>
      <c r="JC23">
        <v>-6.8838208586326796E-4</v>
      </c>
      <c r="JD23">
        <v>1.2146953680521199E-7</v>
      </c>
      <c r="JE23">
        <v>-3.3979593155360199E-13</v>
      </c>
      <c r="JF23">
        <v>4.5378432921388E-4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37</v>
      </c>
      <c r="JO23">
        <v>37.1</v>
      </c>
      <c r="JP23">
        <v>0.97778299999999996</v>
      </c>
      <c r="JQ23">
        <v>2.3718300000000001</v>
      </c>
      <c r="JR23">
        <v>1.5966800000000001</v>
      </c>
      <c r="JS23">
        <v>2.32666</v>
      </c>
      <c r="JT23">
        <v>1.5905800000000001</v>
      </c>
      <c r="JU23">
        <v>2.47559</v>
      </c>
      <c r="JV23">
        <v>28.5215</v>
      </c>
      <c r="JW23">
        <v>14.044499999999999</v>
      </c>
      <c r="JX23">
        <v>18</v>
      </c>
      <c r="JY23">
        <v>492.78800000000001</v>
      </c>
      <c r="JZ23">
        <v>592.21100000000001</v>
      </c>
      <c r="KA23">
        <v>25.000699999999998</v>
      </c>
      <c r="KB23">
        <v>21.2136</v>
      </c>
      <c r="KC23">
        <v>30.0001</v>
      </c>
      <c r="KD23">
        <v>21.104800000000001</v>
      </c>
      <c r="KE23">
        <v>21.067799999999998</v>
      </c>
      <c r="KF23">
        <v>19.623799999999999</v>
      </c>
      <c r="KG23">
        <v>14.371</v>
      </c>
      <c r="KH23">
        <v>48.3962</v>
      </c>
      <c r="KI23">
        <v>25</v>
      </c>
      <c r="KJ23">
        <v>400</v>
      </c>
      <c r="KK23">
        <v>14.1601</v>
      </c>
      <c r="KL23">
        <v>101.374</v>
      </c>
      <c r="KM23">
        <v>101.538</v>
      </c>
    </row>
    <row r="24" spans="1:299" x14ac:dyDescent="0.2">
      <c r="A24">
        <v>8</v>
      </c>
      <c r="B24">
        <v>1685992402</v>
      </c>
      <c r="C24">
        <v>12202.9000000954</v>
      </c>
      <c r="D24" t="s">
        <v>476</v>
      </c>
      <c r="E24" t="s">
        <v>477</v>
      </c>
      <c r="F24">
        <v>30</v>
      </c>
      <c r="G24" s="1">
        <v>17</v>
      </c>
      <c r="H24" t="s">
        <v>450</v>
      </c>
      <c r="I24">
        <v>90</v>
      </c>
      <c r="J24">
        <v>32</v>
      </c>
      <c r="K24">
        <v>1685992394</v>
      </c>
      <c r="L24">
        <f t="shared" si="0"/>
        <v>1.5617934200316814E-3</v>
      </c>
      <c r="M24">
        <f t="shared" si="1"/>
        <v>1.5617934200316814</v>
      </c>
      <c r="N24">
        <f t="shared" si="2"/>
        <v>8.5636010441051464</v>
      </c>
      <c r="O24">
        <f t="shared" si="3"/>
        <v>394.55213333333302</v>
      </c>
      <c r="P24">
        <f t="shared" si="4"/>
        <v>251.22665554424134</v>
      </c>
      <c r="Q24">
        <f t="shared" si="5"/>
        <v>25.510665635423123</v>
      </c>
      <c r="R24">
        <f t="shared" si="6"/>
        <v>40.064568496542478</v>
      </c>
      <c r="S24">
        <f t="shared" si="7"/>
        <v>0.10251162985388806</v>
      </c>
      <c r="T24">
        <f t="shared" si="8"/>
        <v>3.8431698965470518</v>
      </c>
      <c r="U24">
        <f t="shared" si="9"/>
        <v>0.10101644798750964</v>
      </c>
      <c r="V24">
        <f t="shared" si="10"/>
        <v>6.3267799386521939E-2</v>
      </c>
      <c r="W24">
        <f t="shared" si="11"/>
        <v>129.97808206059509</v>
      </c>
      <c r="X24">
        <f t="shared" si="12"/>
        <v>25.823257276312635</v>
      </c>
      <c r="Y24">
        <f t="shared" si="13"/>
        <v>25.007719999999999</v>
      </c>
      <c r="Z24">
        <f t="shared" si="14"/>
        <v>3.1811413607680756</v>
      </c>
      <c r="AA24">
        <f t="shared" si="15"/>
        <v>50.194874899912534</v>
      </c>
      <c r="AB24">
        <f t="shared" si="16"/>
        <v>1.6485202180344518</v>
      </c>
      <c r="AC24">
        <f t="shared" si="17"/>
        <v>3.2842401167879482</v>
      </c>
      <c r="AD24">
        <f t="shared" si="18"/>
        <v>1.5326211427336238</v>
      </c>
      <c r="AE24">
        <f t="shared" si="19"/>
        <v>-68.875089823397147</v>
      </c>
      <c r="AF24">
        <f t="shared" si="20"/>
        <v>111.07477285901413</v>
      </c>
      <c r="AG24">
        <f t="shared" si="21"/>
        <v>6.1304354003887465</v>
      </c>
      <c r="AH24">
        <f t="shared" si="22"/>
        <v>178.30820049660082</v>
      </c>
      <c r="AI24">
        <f t="shared" si="23"/>
        <v>8.4059466996238328</v>
      </c>
      <c r="AJ24">
        <f t="shared" si="24"/>
        <v>1.5527168496377515</v>
      </c>
      <c r="AK24">
        <f t="shared" si="25"/>
        <v>8.5636010441051464</v>
      </c>
      <c r="AL24">
        <v>406.08236208160002</v>
      </c>
      <c r="AM24">
        <v>400.90829090909102</v>
      </c>
      <c r="AN24">
        <v>-7.9428965774168397E-3</v>
      </c>
      <c r="AO24">
        <v>67.032422729709396</v>
      </c>
      <c r="AP24">
        <f t="shared" si="26"/>
        <v>1.5617934200316814</v>
      </c>
      <c r="AQ24">
        <v>15.314633068639701</v>
      </c>
      <c r="AR24">
        <v>16.2375763636364</v>
      </c>
      <c r="AS24">
        <v>-1.8575462301391801E-4</v>
      </c>
      <c r="AT24">
        <v>77.489809416723404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53883.964072123556</v>
      </c>
      <c r="AZ24" t="s">
        <v>439</v>
      </c>
      <c r="BA24">
        <v>10043.6</v>
      </c>
      <c r="BB24">
        <v>206.31078664343801</v>
      </c>
      <c r="BC24">
        <v>1032.93</v>
      </c>
      <c r="BD24">
        <f t="shared" si="30"/>
        <v>0.80026643950370502</v>
      </c>
      <c r="BE24">
        <v>-1.3256428239459399</v>
      </c>
      <c r="BF24" t="s">
        <v>478</v>
      </c>
      <c r="BG24">
        <v>10064.299999999999</v>
      </c>
      <c r="BH24">
        <v>270.04250000000002</v>
      </c>
      <c r="BI24">
        <v>430.83071073252302</v>
      </c>
      <c r="BJ24">
        <f t="shared" si="31"/>
        <v>0.37320508201270441</v>
      </c>
      <c r="BK24">
        <v>0.5</v>
      </c>
      <c r="BL24">
        <f t="shared" si="32"/>
        <v>673.17309611429766</v>
      </c>
      <c r="BM24">
        <f t="shared" si="33"/>
        <v>8.5636010441051464</v>
      </c>
      <c r="BN24">
        <f t="shared" si="34"/>
        <v>125.6158102720413</v>
      </c>
      <c r="BO24">
        <f t="shared" si="35"/>
        <v>1.4690491829120867E-2</v>
      </c>
      <c r="BP24">
        <f t="shared" si="36"/>
        <v>1.397531035435597</v>
      </c>
      <c r="BQ24">
        <f t="shared" si="37"/>
        <v>161.28944340428384</v>
      </c>
      <c r="BR24" t="s">
        <v>441</v>
      </c>
      <c r="BS24">
        <v>0</v>
      </c>
      <c r="BT24">
        <f t="shared" si="38"/>
        <v>161.28944340428384</v>
      </c>
      <c r="BU24">
        <f t="shared" si="39"/>
        <v>0.62563150818554625</v>
      </c>
      <c r="BV24">
        <f t="shared" si="40"/>
        <v>0.59652539414946049</v>
      </c>
      <c r="BW24">
        <f t="shared" si="41"/>
        <v>0.69076557384966009</v>
      </c>
      <c r="BX24">
        <f t="shared" si="42"/>
        <v>0.71614228173676675</v>
      </c>
      <c r="BY24">
        <f t="shared" si="43"/>
        <v>0.72838772622111991</v>
      </c>
      <c r="BZ24">
        <f t="shared" si="44"/>
        <v>0.35628928334942656</v>
      </c>
      <c r="CA24">
        <f t="shared" si="45"/>
        <v>0.64371071665057344</v>
      </c>
      <c r="CB24">
        <v>203</v>
      </c>
      <c r="CC24">
        <v>290</v>
      </c>
      <c r="CD24">
        <v>408.89</v>
      </c>
      <c r="CE24">
        <v>235</v>
      </c>
      <c r="CF24">
        <v>10064.299999999999</v>
      </c>
      <c r="CG24">
        <v>409.2</v>
      </c>
      <c r="CH24">
        <v>-0.31</v>
      </c>
      <c r="CI24">
        <v>300</v>
      </c>
      <c r="CJ24">
        <v>24.1</v>
      </c>
      <c r="CK24">
        <v>430.83071073252302</v>
      </c>
      <c r="CL24">
        <v>1.54230162066947</v>
      </c>
      <c r="CM24">
        <v>-21.7669229206154</v>
      </c>
      <c r="CN24">
        <v>1.3609614921734099</v>
      </c>
      <c r="CO24">
        <v>0.90133935282812305</v>
      </c>
      <c r="CP24">
        <v>-7.6805430478309204E-3</v>
      </c>
      <c r="CQ24">
        <v>290</v>
      </c>
      <c r="CR24">
        <v>408.76</v>
      </c>
      <c r="CS24">
        <v>685</v>
      </c>
      <c r="CT24">
        <v>10047.299999999999</v>
      </c>
      <c r="CU24">
        <v>409.17</v>
      </c>
      <c r="CV24">
        <v>-0.41</v>
      </c>
      <c r="DJ24">
        <f t="shared" si="46"/>
        <v>799.97673333333296</v>
      </c>
      <c r="DK24">
        <f t="shared" si="47"/>
        <v>673.17309611429766</v>
      </c>
      <c r="DL24">
        <f t="shared" si="48"/>
        <v>0.841490843501571</v>
      </c>
      <c r="DM24">
        <f t="shared" si="49"/>
        <v>0.16247732795803205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1685992394</v>
      </c>
      <c r="DT24">
        <v>394.55213333333302</v>
      </c>
      <c r="DU24">
        <v>399.96273333333301</v>
      </c>
      <c r="DV24">
        <v>16.234473333333298</v>
      </c>
      <c r="DW24">
        <v>15.318059999999999</v>
      </c>
      <c r="DX24">
        <v>393.94413333333301</v>
      </c>
      <c r="DY24">
        <v>16.1194733333333</v>
      </c>
      <c r="DZ24">
        <v>500.05033333333301</v>
      </c>
      <c r="EA24">
        <v>101.4444</v>
      </c>
      <c r="EB24">
        <v>0.100022426666667</v>
      </c>
      <c r="EC24">
        <v>25.543813333333301</v>
      </c>
      <c r="ED24">
        <v>25.007719999999999</v>
      </c>
      <c r="EE24">
        <v>999.9</v>
      </c>
      <c r="EF24">
        <v>0</v>
      </c>
      <c r="EG24">
        <v>0</v>
      </c>
      <c r="EH24">
        <v>9996.4013333333296</v>
      </c>
      <c r="EI24">
        <v>0</v>
      </c>
      <c r="EJ24">
        <v>0.221023</v>
      </c>
      <c r="EK24">
        <v>-5.4683973333333302</v>
      </c>
      <c r="EL24">
        <v>401.01653333333297</v>
      </c>
      <c r="EM24">
        <v>406.18473333333299</v>
      </c>
      <c r="EN24">
        <v>0.94587833333333304</v>
      </c>
      <c r="EO24">
        <v>399.96273333333301</v>
      </c>
      <c r="EP24">
        <v>15.318059999999999</v>
      </c>
      <c r="EQ24">
        <v>1.6498873333333299</v>
      </c>
      <c r="ER24">
        <v>1.5539320000000001</v>
      </c>
      <c r="ES24">
        <v>14.432793333333301</v>
      </c>
      <c r="ET24">
        <v>13.509406666666701</v>
      </c>
      <c r="EU24">
        <v>799.97673333333296</v>
      </c>
      <c r="EV24">
        <v>0.94999199999999995</v>
      </c>
      <c r="EW24">
        <v>5.0007900000000001E-2</v>
      </c>
      <c r="EX24">
        <v>0</v>
      </c>
      <c r="EY24">
        <v>270.06186666666702</v>
      </c>
      <c r="EZ24">
        <v>4.9999900000000004</v>
      </c>
      <c r="FA24">
        <v>2679.1660000000002</v>
      </c>
      <c r="FB24">
        <v>6899.3680000000004</v>
      </c>
      <c r="FC24">
        <v>37.441200000000002</v>
      </c>
      <c r="FD24">
        <v>40.403933333333299</v>
      </c>
      <c r="FE24">
        <v>38.937266666666702</v>
      </c>
      <c r="FF24">
        <v>39.686999999999998</v>
      </c>
      <c r="FG24">
        <v>40.311999999999998</v>
      </c>
      <c r="FH24">
        <v>755.22199999999998</v>
      </c>
      <c r="FI24">
        <v>39.754666666666701</v>
      </c>
      <c r="FJ24">
        <v>0</v>
      </c>
      <c r="FK24">
        <v>1397.7000000476801</v>
      </c>
      <c r="FL24">
        <v>0</v>
      </c>
      <c r="FM24">
        <v>270.04250000000002</v>
      </c>
      <c r="FN24">
        <v>0.72119658034209599</v>
      </c>
      <c r="FO24">
        <v>-42.296752282643602</v>
      </c>
      <c r="FP24">
        <v>2678.1861538461499</v>
      </c>
      <c r="FQ24">
        <v>15</v>
      </c>
      <c r="FR24">
        <v>1685992425</v>
      </c>
      <c r="FS24" t="s">
        <v>479</v>
      </c>
      <c r="FT24">
        <v>1685992421</v>
      </c>
      <c r="FU24">
        <v>1685992425</v>
      </c>
      <c r="FV24">
        <v>8</v>
      </c>
      <c r="FW24">
        <v>6.0999999999999999E-2</v>
      </c>
      <c r="FX24">
        <v>-8.9999999999999993E-3</v>
      </c>
      <c r="FY24">
        <v>0.60799999999999998</v>
      </c>
      <c r="FZ24">
        <v>0.115</v>
      </c>
      <c r="GA24">
        <v>400</v>
      </c>
      <c r="GB24">
        <v>15</v>
      </c>
      <c r="GC24">
        <v>0.22</v>
      </c>
      <c r="GD24">
        <v>0.1</v>
      </c>
      <c r="GE24">
        <v>-5.5792290476190498</v>
      </c>
      <c r="GF24">
        <v>1.6824981818181799</v>
      </c>
      <c r="GG24">
        <v>0.248024371496504</v>
      </c>
      <c r="GH24">
        <v>0</v>
      </c>
      <c r="GI24">
        <v>270.01202941176501</v>
      </c>
      <c r="GJ24">
        <v>0.67851794956181699</v>
      </c>
      <c r="GK24">
        <v>0.21761440335307</v>
      </c>
      <c r="GL24">
        <v>1</v>
      </c>
      <c r="GM24">
        <v>0.94884019047618995</v>
      </c>
      <c r="GN24">
        <v>-6.6453350649350304E-2</v>
      </c>
      <c r="GO24">
        <v>7.6574741926654696E-3</v>
      </c>
      <c r="GP24">
        <v>1</v>
      </c>
      <c r="GQ24">
        <v>2</v>
      </c>
      <c r="GR24">
        <v>3</v>
      </c>
      <c r="GS24" t="s">
        <v>453</v>
      </c>
      <c r="GT24">
        <v>2.9521999999999999</v>
      </c>
      <c r="GU24">
        <v>2.71069</v>
      </c>
      <c r="GV24">
        <v>0.104842</v>
      </c>
      <c r="GW24">
        <v>0.10576000000000001</v>
      </c>
      <c r="GX24">
        <v>8.8501999999999997E-2</v>
      </c>
      <c r="GY24">
        <v>8.5440799999999997E-2</v>
      </c>
      <c r="GZ24">
        <v>27915.8</v>
      </c>
      <c r="HA24">
        <v>32290.9</v>
      </c>
      <c r="HB24">
        <v>31077.8</v>
      </c>
      <c r="HC24">
        <v>34773</v>
      </c>
      <c r="HD24">
        <v>38614.400000000001</v>
      </c>
      <c r="HE24">
        <v>39364.300000000003</v>
      </c>
      <c r="HF24">
        <v>42722.8</v>
      </c>
      <c r="HG24">
        <v>43110.9</v>
      </c>
      <c r="HH24">
        <v>2.08318</v>
      </c>
      <c r="HI24">
        <v>2.2421799999999998</v>
      </c>
      <c r="HJ24">
        <v>6.4328300000000005E-2</v>
      </c>
      <c r="HK24">
        <v>0</v>
      </c>
      <c r="HL24">
        <v>23.883400000000002</v>
      </c>
      <c r="HM24">
        <v>999.9</v>
      </c>
      <c r="HN24">
        <v>56.116</v>
      </c>
      <c r="HO24">
        <v>27.07</v>
      </c>
      <c r="HP24">
        <v>19.8809</v>
      </c>
      <c r="HQ24">
        <v>57.283700000000003</v>
      </c>
      <c r="HR24">
        <v>19.122599999999998</v>
      </c>
      <c r="HS24">
        <v>1</v>
      </c>
      <c r="HT24">
        <v>-0.36033500000000002</v>
      </c>
      <c r="HU24">
        <v>-1.03294</v>
      </c>
      <c r="HV24">
        <v>20.296299999999999</v>
      </c>
      <c r="HW24">
        <v>5.2443900000000001</v>
      </c>
      <c r="HX24">
        <v>11.986000000000001</v>
      </c>
      <c r="HY24">
        <v>4.9725999999999999</v>
      </c>
      <c r="HZ24">
        <v>3.2968799999999998</v>
      </c>
      <c r="IA24">
        <v>9999</v>
      </c>
      <c r="IB24">
        <v>9999</v>
      </c>
      <c r="IC24">
        <v>999.9</v>
      </c>
      <c r="ID24">
        <v>9999</v>
      </c>
      <c r="IE24">
        <v>4.97187</v>
      </c>
      <c r="IF24">
        <v>1.85379</v>
      </c>
      <c r="IG24">
        <v>1.8548500000000001</v>
      </c>
      <c r="IH24">
        <v>1.8591299999999999</v>
      </c>
      <c r="II24">
        <v>1.8534900000000001</v>
      </c>
      <c r="IJ24">
        <v>1.85791</v>
      </c>
      <c r="IK24">
        <v>1.8551200000000001</v>
      </c>
      <c r="IL24">
        <v>1.85364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0.60799999999999998</v>
      </c>
      <c r="JA24">
        <v>0.115</v>
      </c>
      <c r="JB24">
        <v>0.80263606908733398</v>
      </c>
      <c r="JC24">
        <v>-6.8838208586326796E-4</v>
      </c>
      <c r="JD24">
        <v>1.2146953680521199E-7</v>
      </c>
      <c r="JE24">
        <v>-3.3979593155360199E-13</v>
      </c>
      <c r="JF24">
        <v>1.45267324022923E-3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23</v>
      </c>
      <c r="JO24">
        <v>22.9</v>
      </c>
      <c r="JP24">
        <v>0.97167999999999999</v>
      </c>
      <c r="JQ24">
        <v>2.4035600000000001</v>
      </c>
      <c r="JR24">
        <v>1.5979000000000001</v>
      </c>
      <c r="JS24">
        <v>2.323</v>
      </c>
      <c r="JT24">
        <v>1.5905800000000001</v>
      </c>
      <c r="JU24">
        <v>2.3767100000000001</v>
      </c>
      <c r="JV24">
        <v>33.221600000000002</v>
      </c>
      <c r="JW24">
        <v>13.886900000000001</v>
      </c>
      <c r="JX24">
        <v>18</v>
      </c>
      <c r="JY24">
        <v>493.08499999999998</v>
      </c>
      <c r="JZ24">
        <v>578.69100000000003</v>
      </c>
      <c r="KA24">
        <v>24.997399999999999</v>
      </c>
      <c r="KB24">
        <v>22.574100000000001</v>
      </c>
      <c r="KC24">
        <v>30.000399999999999</v>
      </c>
      <c r="KD24">
        <v>22.337599999999998</v>
      </c>
      <c r="KE24">
        <v>22.273800000000001</v>
      </c>
      <c r="KF24">
        <v>19.484200000000001</v>
      </c>
      <c r="KG24">
        <v>24.29</v>
      </c>
      <c r="KH24">
        <v>51.064</v>
      </c>
      <c r="KI24">
        <v>25</v>
      </c>
      <c r="KJ24">
        <v>400</v>
      </c>
      <c r="KK24">
        <v>15.3063</v>
      </c>
      <c r="KL24">
        <v>101.167</v>
      </c>
      <c r="KM24">
        <v>101.322</v>
      </c>
    </row>
    <row r="25" spans="1:299" x14ac:dyDescent="0.2">
      <c r="A25">
        <v>9</v>
      </c>
      <c r="B25">
        <v>1685994594.0999999</v>
      </c>
      <c r="C25">
        <v>14395</v>
      </c>
      <c r="D25" t="s">
        <v>480</v>
      </c>
      <c r="E25" t="s">
        <v>481</v>
      </c>
      <c r="F25">
        <v>30</v>
      </c>
      <c r="G25" s="1">
        <v>18.7</v>
      </c>
      <c r="H25" t="s">
        <v>438</v>
      </c>
      <c r="I25">
        <v>120</v>
      </c>
      <c r="J25">
        <v>32</v>
      </c>
      <c r="K25">
        <v>1685994585.5999999</v>
      </c>
      <c r="L25">
        <f t="shared" si="0"/>
        <v>1.3860192639061166E-3</v>
      </c>
      <c r="M25">
        <f t="shared" si="1"/>
        <v>1.3860192639061166</v>
      </c>
      <c r="N25">
        <f t="shared" si="2"/>
        <v>8.4617968745045076</v>
      </c>
      <c r="O25">
        <f t="shared" si="3"/>
        <v>394.27949999999998</v>
      </c>
      <c r="P25">
        <f t="shared" si="4"/>
        <v>257.0286750664045</v>
      </c>
      <c r="Q25">
        <f t="shared" si="5"/>
        <v>26.0900991622938</v>
      </c>
      <c r="R25">
        <f t="shared" si="6"/>
        <v>40.021959612101568</v>
      </c>
      <c r="S25">
        <f t="shared" si="7"/>
        <v>0.10525679442475132</v>
      </c>
      <c r="T25">
        <f t="shared" si="8"/>
        <v>3.844822810080931</v>
      </c>
      <c r="U25">
        <f t="shared" si="9"/>
        <v>0.10368179130360861</v>
      </c>
      <c r="V25">
        <f t="shared" si="10"/>
        <v>6.4940664054351907E-2</v>
      </c>
      <c r="W25">
        <f t="shared" si="11"/>
        <v>129.98684961094528</v>
      </c>
      <c r="X25">
        <f t="shared" si="12"/>
        <v>24.472591745250153</v>
      </c>
      <c r="Y25">
        <f t="shared" si="13"/>
        <v>23.0787625</v>
      </c>
      <c r="Z25">
        <f t="shared" si="14"/>
        <v>2.8331918903610989</v>
      </c>
      <c r="AA25">
        <f t="shared" si="15"/>
        <v>49.786016500469124</v>
      </c>
      <c r="AB25">
        <f t="shared" si="16"/>
        <v>1.5052491718998138</v>
      </c>
      <c r="AC25">
        <f t="shared" si="17"/>
        <v>3.023437659218287</v>
      </c>
      <c r="AD25">
        <f t="shared" si="18"/>
        <v>1.3279427184612851</v>
      </c>
      <c r="AE25">
        <f t="shared" si="19"/>
        <v>-61.123449538259742</v>
      </c>
      <c r="AF25">
        <f t="shared" si="20"/>
        <v>223.61462030619927</v>
      </c>
      <c r="AG25">
        <f t="shared" si="21"/>
        <v>12.13192497395606</v>
      </c>
      <c r="AH25">
        <f t="shared" si="22"/>
        <v>304.6099453528409</v>
      </c>
      <c r="AI25">
        <f t="shared" si="23"/>
        <v>8.7899666835249839</v>
      </c>
      <c r="AJ25">
        <f t="shared" si="24"/>
        <v>1.3713501082781125</v>
      </c>
      <c r="AK25">
        <f t="shared" si="25"/>
        <v>8.4617968745045076</v>
      </c>
      <c r="AL25">
        <v>405.75376000551501</v>
      </c>
      <c r="AM25">
        <v>400.52590909090901</v>
      </c>
      <c r="AN25">
        <v>1.45241011413104E-2</v>
      </c>
      <c r="AO25">
        <v>67.039934318609298</v>
      </c>
      <c r="AP25">
        <f t="shared" si="26"/>
        <v>1.3860192639061166</v>
      </c>
      <c r="AQ25">
        <v>14.017868674976301</v>
      </c>
      <c r="AR25">
        <v>14.8367309090909</v>
      </c>
      <c r="AS25">
        <v>3.24293831628106E-5</v>
      </c>
      <c r="AT25">
        <v>77.614145834269607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54166.887530320171</v>
      </c>
      <c r="AZ25" t="s">
        <v>439</v>
      </c>
      <c r="BA25">
        <v>10043.6</v>
      </c>
      <c r="BB25">
        <v>206.31078664343801</v>
      </c>
      <c r="BC25">
        <v>1032.93</v>
      </c>
      <c r="BD25">
        <f t="shared" si="30"/>
        <v>0.80026643950370502</v>
      </c>
      <c r="BE25">
        <v>-1.3256428239459399</v>
      </c>
      <c r="BF25" t="s">
        <v>482</v>
      </c>
      <c r="BG25">
        <v>10074.4</v>
      </c>
      <c r="BH25">
        <v>259.05712</v>
      </c>
      <c r="BI25">
        <v>406.91420106777099</v>
      </c>
      <c r="BJ25">
        <f t="shared" si="31"/>
        <v>0.36336181111345778</v>
      </c>
      <c r="BK25">
        <v>0.5</v>
      </c>
      <c r="BL25">
        <f t="shared" si="32"/>
        <v>673.21778871033428</v>
      </c>
      <c r="BM25">
        <f t="shared" si="33"/>
        <v>8.4617968745045076</v>
      </c>
      <c r="BN25">
        <f t="shared" si="34"/>
        <v>122.3108174897921</v>
      </c>
      <c r="BO25">
        <f t="shared" si="35"/>
        <v>1.4538296317451726E-2</v>
      </c>
      <c r="BP25">
        <f t="shared" si="36"/>
        <v>1.5384466732532811</v>
      </c>
      <c r="BQ25">
        <f t="shared" si="37"/>
        <v>157.81689946571095</v>
      </c>
      <c r="BR25" t="s">
        <v>441</v>
      </c>
      <c r="BS25">
        <v>0</v>
      </c>
      <c r="BT25">
        <f t="shared" si="38"/>
        <v>157.81689946571095</v>
      </c>
      <c r="BU25">
        <f t="shared" si="39"/>
        <v>0.61216173077373925</v>
      </c>
      <c r="BV25">
        <f t="shared" si="40"/>
        <v>0.59357158876002936</v>
      </c>
      <c r="BW25">
        <f t="shared" si="41"/>
        <v>0.71535416227916493</v>
      </c>
      <c r="BX25">
        <f t="shared" si="42"/>
        <v>0.73706163722124607</v>
      </c>
      <c r="BY25">
        <f t="shared" si="43"/>
        <v>0.75732064875462457</v>
      </c>
      <c r="BZ25">
        <f t="shared" si="44"/>
        <v>0.36160221247361923</v>
      </c>
      <c r="CA25">
        <f t="shared" si="45"/>
        <v>0.63839778752638077</v>
      </c>
      <c r="CB25">
        <v>204</v>
      </c>
      <c r="CC25">
        <v>290</v>
      </c>
      <c r="CD25">
        <v>389.93</v>
      </c>
      <c r="CE25">
        <v>155</v>
      </c>
      <c r="CF25">
        <v>10074.4</v>
      </c>
      <c r="CG25">
        <v>388.64</v>
      </c>
      <c r="CH25">
        <v>1.29</v>
      </c>
      <c r="CI25">
        <v>300</v>
      </c>
      <c r="CJ25">
        <v>24.1</v>
      </c>
      <c r="CK25">
        <v>406.91420106777099</v>
      </c>
      <c r="CL25">
        <v>1.21139368652575</v>
      </c>
      <c r="CM25">
        <v>-18.405246991192101</v>
      </c>
      <c r="CN25">
        <v>1.06911823148508</v>
      </c>
      <c r="CO25">
        <v>0.91367838562610404</v>
      </c>
      <c r="CP25">
        <v>-7.6821537263626304E-3</v>
      </c>
      <c r="CQ25">
        <v>290</v>
      </c>
      <c r="CR25">
        <v>388.02</v>
      </c>
      <c r="CS25">
        <v>645</v>
      </c>
      <c r="CT25">
        <v>10050.700000000001</v>
      </c>
      <c r="CU25">
        <v>388.6</v>
      </c>
      <c r="CV25">
        <v>-0.57999999999999996</v>
      </c>
      <c r="DJ25">
        <f t="shared" si="46"/>
        <v>800.02975000000004</v>
      </c>
      <c r="DK25">
        <f t="shared" si="47"/>
        <v>673.21778871033428</v>
      </c>
      <c r="DL25">
        <f t="shared" si="48"/>
        <v>0.84149094294347715</v>
      </c>
      <c r="DM25">
        <f t="shared" si="49"/>
        <v>0.16247751988091103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1685994585.5999999</v>
      </c>
      <c r="DT25">
        <v>394.27949999999998</v>
      </c>
      <c r="DU25">
        <v>399.87650000000002</v>
      </c>
      <c r="DV25">
        <v>14.82908125</v>
      </c>
      <c r="DW25">
        <v>14.018675</v>
      </c>
      <c r="DX25">
        <v>393.76749999999998</v>
      </c>
      <c r="DY25">
        <v>14.731081250000001</v>
      </c>
      <c r="DZ25">
        <v>500.12481250000002</v>
      </c>
      <c r="EA25">
        <v>101.40656250000001</v>
      </c>
      <c r="EB25">
        <v>0.1000073625</v>
      </c>
      <c r="EC25">
        <v>24.157556249999999</v>
      </c>
      <c r="ED25">
        <v>23.0787625</v>
      </c>
      <c r="EE25">
        <v>999.9</v>
      </c>
      <c r="EF25">
        <v>0</v>
      </c>
      <c r="EG25">
        <v>0</v>
      </c>
      <c r="EH25">
        <v>10006.3675</v>
      </c>
      <c r="EI25">
        <v>0</v>
      </c>
      <c r="EJ25">
        <v>0.221023</v>
      </c>
      <c r="EK25">
        <v>-5.4975531249999996</v>
      </c>
      <c r="EL25">
        <v>400.31793750000003</v>
      </c>
      <c r="EM25">
        <v>405.56200000000001</v>
      </c>
      <c r="EN25">
        <v>0.81695137500000004</v>
      </c>
      <c r="EO25">
        <v>399.87650000000002</v>
      </c>
      <c r="EP25">
        <v>14.018675</v>
      </c>
      <c r="EQ25">
        <v>1.5044268750000001</v>
      </c>
      <c r="ER25">
        <v>1.4215843749999999</v>
      </c>
      <c r="ES25">
        <v>13.013237500000001</v>
      </c>
      <c r="ET25">
        <v>12.14983125</v>
      </c>
      <c r="EU25">
        <v>800.02975000000004</v>
      </c>
      <c r="EV25">
        <v>0.94999106249999998</v>
      </c>
      <c r="EW25">
        <v>5.0008868749999998E-2</v>
      </c>
      <c r="EX25">
        <v>0</v>
      </c>
      <c r="EY25">
        <v>259.09974999999997</v>
      </c>
      <c r="EZ25">
        <v>4.9999900000000004</v>
      </c>
      <c r="FA25">
        <v>2733.1612500000001</v>
      </c>
      <c r="FB25">
        <v>6899.8268749999997</v>
      </c>
      <c r="FC25">
        <v>37.25</v>
      </c>
      <c r="FD25">
        <v>39.686999999999998</v>
      </c>
      <c r="FE25">
        <v>38.734250000000003</v>
      </c>
      <c r="FF25">
        <v>39.792625000000001</v>
      </c>
      <c r="FG25">
        <v>40.027124999999998</v>
      </c>
      <c r="FH25">
        <v>755.270625</v>
      </c>
      <c r="FI25">
        <v>39.76</v>
      </c>
      <c r="FJ25">
        <v>0</v>
      </c>
      <c r="FK25">
        <v>2190.2999999523199</v>
      </c>
      <c r="FL25">
        <v>0</v>
      </c>
      <c r="FM25">
        <v>259.05712</v>
      </c>
      <c r="FN25">
        <v>8.1153863431700696E-2</v>
      </c>
      <c r="FO25">
        <v>35.970000858267497</v>
      </c>
      <c r="FP25">
        <v>2733.05</v>
      </c>
      <c r="FQ25">
        <v>15</v>
      </c>
      <c r="FR25">
        <v>1685994619.0999999</v>
      </c>
      <c r="FS25" t="s">
        <v>483</v>
      </c>
      <c r="FT25">
        <v>1685994614.0999999</v>
      </c>
      <c r="FU25">
        <v>1685994619.0999999</v>
      </c>
      <c r="FV25">
        <v>9</v>
      </c>
      <c r="FW25">
        <v>-9.6000000000000002E-2</v>
      </c>
      <c r="FX25">
        <v>0.01</v>
      </c>
      <c r="FY25">
        <v>0.51200000000000001</v>
      </c>
      <c r="FZ25">
        <v>9.8000000000000004E-2</v>
      </c>
      <c r="GA25">
        <v>400</v>
      </c>
      <c r="GB25">
        <v>14</v>
      </c>
      <c r="GC25">
        <v>0.2</v>
      </c>
      <c r="GD25">
        <v>0.11</v>
      </c>
      <c r="GE25">
        <v>-5.3600771428571399</v>
      </c>
      <c r="GF25">
        <v>-1.9476335064935</v>
      </c>
      <c r="GG25">
        <v>0.22875281317328899</v>
      </c>
      <c r="GH25">
        <v>0</v>
      </c>
      <c r="GI25">
        <v>259.05070588235299</v>
      </c>
      <c r="GJ25">
        <v>-0.268876998913819</v>
      </c>
      <c r="GK25">
        <v>0.188257259747801</v>
      </c>
      <c r="GL25">
        <v>1</v>
      </c>
      <c r="GM25">
        <v>0.81444147619047602</v>
      </c>
      <c r="GN25">
        <v>4.2416181818182498E-2</v>
      </c>
      <c r="GO25">
        <v>4.4163724568931501E-3</v>
      </c>
      <c r="GP25">
        <v>1</v>
      </c>
      <c r="GQ25">
        <v>2</v>
      </c>
      <c r="GR25">
        <v>3</v>
      </c>
      <c r="GS25" t="s">
        <v>453</v>
      </c>
      <c r="GT25">
        <v>2.9531200000000002</v>
      </c>
      <c r="GU25">
        <v>2.7107399999999999</v>
      </c>
      <c r="GV25">
        <v>0.10505100000000001</v>
      </c>
      <c r="GW25">
        <v>0.105972</v>
      </c>
      <c r="GX25">
        <v>8.3051399999999997E-2</v>
      </c>
      <c r="GY25">
        <v>8.0212000000000006E-2</v>
      </c>
      <c r="GZ25">
        <v>27945.4</v>
      </c>
      <c r="HA25">
        <v>32333.599999999999</v>
      </c>
      <c r="HB25">
        <v>31112.799999999999</v>
      </c>
      <c r="HC25">
        <v>34821.599999999999</v>
      </c>
      <c r="HD25">
        <v>38893.9</v>
      </c>
      <c r="HE25">
        <v>39643.599999999999</v>
      </c>
      <c r="HF25">
        <v>42772.800000000003</v>
      </c>
      <c r="HG25">
        <v>43168.9</v>
      </c>
      <c r="HH25">
        <v>2.0974499999999998</v>
      </c>
      <c r="HI25">
        <v>2.2532999999999999</v>
      </c>
      <c r="HJ25">
        <v>0.149809</v>
      </c>
      <c r="HK25">
        <v>0</v>
      </c>
      <c r="HL25">
        <v>20.634499999999999</v>
      </c>
      <c r="HM25">
        <v>999.9</v>
      </c>
      <c r="HN25">
        <v>50.177</v>
      </c>
      <c r="HO25">
        <v>26.766999999999999</v>
      </c>
      <c r="HP25">
        <v>17.466699999999999</v>
      </c>
      <c r="HQ25">
        <v>57.7791</v>
      </c>
      <c r="HR25">
        <v>19.6675</v>
      </c>
      <c r="HS25">
        <v>1</v>
      </c>
      <c r="HT25">
        <v>-0.42569400000000002</v>
      </c>
      <c r="HU25">
        <v>-2.0886100000000001</v>
      </c>
      <c r="HV25">
        <v>20.287500000000001</v>
      </c>
      <c r="HW25">
        <v>5.2475399999999999</v>
      </c>
      <c r="HX25">
        <v>11.9861</v>
      </c>
      <c r="HY25">
        <v>4.9734499999999997</v>
      </c>
      <c r="HZ25">
        <v>3.2978299999999998</v>
      </c>
      <c r="IA25">
        <v>9999</v>
      </c>
      <c r="IB25">
        <v>9999</v>
      </c>
      <c r="IC25">
        <v>999.9</v>
      </c>
      <c r="ID25">
        <v>9999</v>
      </c>
      <c r="IE25">
        <v>4.9719100000000003</v>
      </c>
      <c r="IF25">
        <v>1.85364</v>
      </c>
      <c r="IG25">
        <v>1.8547100000000001</v>
      </c>
      <c r="IH25">
        <v>1.8589800000000001</v>
      </c>
      <c r="II25">
        <v>1.85334</v>
      </c>
      <c r="IJ25">
        <v>1.8577699999999999</v>
      </c>
      <c r="IK25">
        <v>1.8549899999999999</v>
      </c>
      <c r="IL25">
        <v>1.85358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0.51200000000000001</v>
      </c>
      <c r="JA25">
        <v>9.8000000000000004E-2</v>
      </c>
      <c r="JB25">
        <v>0.86383883097089198</v>
      </c>
      <c r="JC25">
        <v>-6.8838208586326796E-4</v>
      </c>
      <c r="JD25">
        <v>1.2146953680521199E-7</v>
      </c>
      <c r="JE25">
        <v>-3.3979593155360199E-13</v>
      </c>
      <c r="JF25">
        <v>-7.6100176002452599E-3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36.200000000000003</v>
      </c>
      <c r="JO25">
        <v>36.200000000000003</v>
      </c>
      <c r="JP25">
        <v>0.96923800000000004</v>
      </c>
      <c r="JQ25">
        <v>2.4035600000000001</v>
      </c>
      <c r="JR25">
        <v>1.5966800000000001</v>
      </c>
      <c r="JS25">
        <v>2.31934</v>
      </c>
      <c r="JT25">
        <v>1.5905800000000001</v>
      </c>
      <c r="JU25">
        <v>2.3645</v>
      </c>
      <c r="JV25">
        <v>30.415400000000002</v>
      </c>
      <c r="JW25">
        <v>13.4666</v>
      </c>
      <c r="JX25">
        <v>18</v>
      </c>
      <c r="JY25">
        <v>494.28</v>
      </c>
      <c r="JZ25">
        <v>577.97500000000002</v>
      </c>
      <c r="KA25">
        <v>24.999600000000001</v>
      </c>
      <c r="KB25">
        <v>21.597000000000001</v>
      </c>
      <c r="KC25">
        <v>29.9998</v>
      </c>
      <c r="KD25">
        <v>21.570399999999999</v>
      </c>
      <c r="KE25">
        <v>21.540800000000001</v>
      </c>
      <c r="KF25">
        <v>19.424499999999998</v>
      </c>
      <c r="KG25">
        <v>18.829000000000001</v>
      </c>
      <c r="KH25">
        <v>42.125900000000001</v>
      </c>
      <c r="KI25">
        <v>25</v>
      </c>
      <c r="KJ25">
        <v>400</v>
      </c>
      <c r="KK25">
        <v>14.077999999999999</v>
      </c>
      <c r="KL25">
        <v>101.28400000000001</v>
      </c>
      <c r="KM25">
        <v>101.46</v>
      </c>
    </row>
    <row r="26" spans="1:299" x14ac:dyDescent="0.2">
      <c r="A26">
        <v>10</v>
      </c>
      <c r="B26">
        <v>1685995967</v>
      </c>
      <c r="C26">
        <v>15767.9000000954</v>
      </c>
      <c r="D26" t="s">
        <v>484</v>
      </c>
      <c r="E26" t="s">
        <v>485</v>
      </c>
      <c r="F26">
        <v>30</v>
      </c>
      <c r="G26" s="1">
        <v>20.9</v>
      </c>
      <c r="H26" t="s">
        <v>450</v>
      </c>
      <c r="I26">
        <v>90</v>
      </c>
      <c r="J26">
        <v>32</v>
      </c>
      <c r="K26">
        <v>1685995958.5</v>
      </c>
      <c r="L26">
        <f t="shared" si="0"/>
        <v>1.1567331980891177E-3</v>
      </c>
      <c r="M26">
        <f t="shared" si="1"/>
        <v>1.1567331980891176</v>
      </c>
      <c r="N26">
        <f t="shared" si="2"/>
        <v>5.6688218934320584</v>
      </c>
      <c r="O26">
        <f t="shared" si="3"/>
        <v>395.97887500000002</v>
      </c>
      <c r="P26">
        <f t="shared" si="4"/>
        <v>266.73448089323659</v>
      </c>
      <c r="Q26">
        <f t="shared" si="5"/>
        <v>27.076441277452929</v>
      </c>
      <c r="R26">
        <f t="shared" si="6"/>
        <v>40.196148320024854</v>
      </c>
      <c r="S26">
        <f t="shared" si="7"/>
        <v>7.5623960410574134E-2</v>
      </c>
      <c r="T26">
        <f t="shared" si="8"/>
        <v>3.842397169502195</v>
      </c>
      <c r="U26">
        <f t="shared" si="9"/>
        <v>7.4806722460385333E-2</v>
      </c>
      <c r="V26">
        <f t="shared" si="10"/>
        <v>4.6826891062076062E-2</v>
      </c>
      <c r="W26">
        <f t="shared" si="11"/>
        <v>129.98227980261265</v>
      </c>
      <c r="X26">
        <f t="shared" si="12"/>
        <v>25.878349840193597</v>
      </c>
      <c r="Y26">
        <f t="shared" si="13"/>
        <v>24.990337499999999</v>
      </c>
      <c r="Z26">
        <f t="shared" si="14"/>
        <v>3.1778463357899551</v>
      </c>
      <c r="AA26">
        <f t="shared" si="15"/>
        <v>50.18178702558378</v>
      </c>
      <c r="AB26">
        <f t="shared" si="16"/>
        <v>1.6454799348244116</v>
      </c>
      <c r="AC26">
        <f t="shared" si="17"/>
        <v>3.2790381378517064</v>
      </c>
      <c r="AD26">
        <f t="shared" si="18"/>
        <v>1.5323664009655436</v>
      </c>
      <c r="AE26">
        <f t="shared" si="19"/>
        <v>-51.011934035730086</v>
      </c>
      <c r="AF26">
        <f t="shared" si="20"/>
        <v>109.12342928814196</v>
      </c>
      <c r="AG26">
        <f t="shared" si="21"/>
        <v>6.0226127793092958</v>
      </c>
      <c r="AH26">
        <f t="shared" si="22"/>
        <v>194.11638783433381</v>
      </c>
      <c r="AI26">
        <f t="shared" si="23"/>
        <v>7.7902758750097885</v>
      </c>
      <c r="AJ26">
        <f t="shared" si="24"/>
        <v>1.101776867109606</v>
      </c>
      <c r="AK26">
        <f t="shared" si="25"/>
        <v>5.6688218934320584</v>
      </c>
      <c r="AL26">
        <v>408.64919750754001</v>
      </c>
      <c r="AM26">
        <v>403.70788484848498</v>
      </c>
      <c r="AN26">
        <v>0.27156945065799698</v>
      </c>
      <c r="AO26">
        <v>67.039942907254499</v>
      </c>
      <c r="AP26">
        <f t="shared" si="26"/>
        <v>1.1567331980891176</v>
      </c>
      <c r="AQ26">
        <v>15.560329497919099</v>
      </c>
      <c r="AR26">
        <v>16.2425539393939</v>
      </c>
      <c r="AS26">
        <v>6.7937241831010902E-5</v>
      </c>
      <c r="AT26">
        <v>77.615264298150294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53872.988274428295</v>
      </c>
      <c r="AZ26" t="s">
        <v>439</v>
      </c>
      <c r="BA26">
        <v>10043.6</v>
      </c>
      <c r="BB26">
        <v>206.31078664343801</v>
      </c>
      <c r="BC26">
        <v>1032.93</v>
      </c>
      <c r="BD26">
        <f t="shared" si="30"/>
        <v>0.80026643950370502</v>
      </c>
      <c r="BE26">
        <v>-1.3256428239459399</v>
      </c>
      <c r="BF26" t="s">
        <v>486</v>
      </c>
      <c r="BG26">
        <v>10065.200000000001</v>
      </c>
      <c r="BH26">
        <v>245.991538461538</v>
      </c>
      <c r="BI26">
        <v>385.868500971191</v>
      </c>
      <c r="BJ26">
        <f t="shared" si="31"/>
        <v>0.36249904347620288</v>
      </c>
      <c r="BK26">
        <v>0.5</v>
      </c>
      <c r="BL26">
        <f t="shared" si="32"/>
        <v>673.19923352466981</v>
      </c>
      <c r="BM26">
        <f t="shared" si="33"/>
        <v>5.6688218934320584</v>
      </c>
      <c r="BN26">
        <f t="shared" si="34"/>
        <v>122.01703911080287</v>
      </c>
      <c r="BO26">
        <f t="shared" si="35"/>
        <v>1.0389888117900958E-2</v>
      </c>
      <c r="BP26">
        <f t="shared" si="36"/>
        <v>1.6768963970892219</v>
      </c>
      <c r="BQ26">
        <f t="shared" si="37"/>
        <v>154.54773069201849</v>
      </c>
      <c r="BR26" t="s">
        <v>441</v>
      </c>
      <c r="BS26">
        <v>0</v>
      </c>
      <c r="BT26">
        <f t="shared" si="38"/>
        <v>154.54773069201849</v>
      </c>
      <c r="BU26">
        <f t="shared" si="39"/>
        <v>0.59948083271104569</v>
      </c>
      <c r="BV26">
        <f t="shared" si="40"/>
        <v>0.60468829643287392</v>
      </c>
      <c r="BW26">
        <f t="shared" si="41"/>
        <v>0.73665136653838126</v>
      </c>
      <c r="BX26">
        <f t="shared" si="42"/>
        <v>0.77900837083685903</v>
      </c>
      <c r="BY26">
        <f t="shared" si="43"/>
        <v>0.78278061841964364</v>
      </c>
      <c r="BZ26">
        <f t="shared" si="44"/>
        <v>0.37990414050089422</v>
      </c>
      <c r="CA26">
        <f t="shared" si="45"/>
        <v>0.62009585949910573</v>
      </c>
      <c r="CB26">
        <v>205</v>
      </c>
      <c r="CC26">
        <v>290</v>
      </c>
      <c r="CD26">
        <v>366.63</v>
      </c>
      <c r="CE26">
        <v>275</v>
      </c>
      <c r="CF26">
        <v>10065.200000000001</v>
      </c>
      <c r="CG26">
        <v>366.07</v>
      </c>
      <c r="CH26">
        <v>0.56000000000000005</v>
      </c>
      <c r="CI26">
        <v>300</v>
      </c>
      <c r="CJ26">
        <v>24.1</v>
      </c>
      <c r="CK26">
        <v>385.868500971191</v>
      </c>
      <c r="CL26">
        <v>1.1148228110360601</v>
      </c>
      <c r="CM26">
        <v>-19.923421551048499</v>
      </c>
      <c r="CN26">
        <v>0.98419080177451501</v>
      </c>
      <c r="CO26">
        <v>0.93604348214926902</v>
      </c>
      <c r="CP26">
        <v>-7.68370812013349E-3</v>
      </c>
      <c r="CQ26">
        <v>290</v>
      </c>
      <c r="CR26">
        <v>365.2</v>
      </c>
      <c r="CS26">
        <v>665</v>
      </c>
      <c r="CT26">
        <v>10052.799999999999</v>
      </c>
      <c r="CU26">
        <v>366.05</v>
      </c>
      <c r="CV26">
        <v>-0.85</v>
      </c>
      <c r="DJ26">
        <f t="shared" si="46"/>
        <v>800.008375</v>
      </c>
      <c r="DK26">
        <f t="shared" si="47"/>
        <v>673.19923352466981</v>
      </c>
      <c r="DL26">
        <f t="shared" si="48"/>
        <v>0.84149023255496513</v>
      </c>
      <c r="DM26">
        <f t="shared" si="49"/>
        <v>0.16247614883108275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1685995958.5</v>
      </c>
      <c r="DT26">
        <v>395.97887500000002</v>
      </c>
      <c r="DU26">
        <v>400.91399999999999</v>
      </c>
      <c r="DV26">
        <v>16.209893749999999</v>
      </c>
      <c r="DW26">
        <v>15.55965</v>
      </c>
      <c r="DX26">
        <v>395.42487499999999</v>
      </c>
      <c r="DY26">
        <v>16.092893750000002</v>
      </c>
      <c r="DZ26">
        <v>500.08193749999998</v>
      </c>
      <c r="EA26">
        <v>101.41081250000001</v>
      </c>
      <c r="EB26">
        <v>0.10002774374999999</v>
      </c>
      <c r="EC26">
        <v>25.517118750000002</v>
      </c>
      <c r="ED26">
        <v>24.990337499999999</v>
      </c>
      <c r="EE26">
        <v>999.9</v>
      </c>
      <c r="EF26">
        <v>0</v>
      </c>
      <c r="EG26">
        <v>0</v>
      </c>
      <c r="EH26">
        <v>9996.7975000000006</v>
      </c>
      <c r="EI26">
        <v>0</v>
      </c>
      <c r="EJ26">
        <v>0.221023</v>
      </c>
      <c r="EK26">
        <v>-4.9743937499999999</v>
      </c>
      <c r="EL26">
        <v>402.47493750000001</v>
      </c>
      <c r="EM26">
        <v>407.25062500000001</v>
      </c>
      <c r="EN26">
        <v>0.67790775000000003</v>
      </c>
      <c r="EO26">
        <v>400.91399999999999</v>
      </c>
      <c r="EP26">
        <v>15.55965</v>
      </c>
      <c r="EQ26">
        <v>1.6466643750000001</v>
      </c>
      <c r="ER26">
        <v>1.5779168750000001</v>
      </c>
      <c r="ES26">
        <v>14.4025625</v>
      </c>
      <c r="ET26">
        <v>13.74480625</v>
      </c>
      <c r="EU26">
        <v>800.008375</v>
      </c>
      <c r="EV26">
        <v>0.950013</v>
      </c>
      <c r="EW26">
        <v>4.99871125E-2</v>
      </c>
      <c r="EX26">
        <v>0</v>
      </c>
      <c r="EY26">
        <v>246.03537499999999</v>
      </c>
      <c r="EZ26">
        <v>4.9999900000000004</v>
      </c>
      <c r="FA26">
        <v>2655.5487499999999</v>
      </c>
      <c r="FB26">
        <v>6899.6956250000003</v>
      </c>
      <c r="FC26">
        <v>36.894374999999997</v>
      </c>
      <c r="FD26">
        <v>40.488187500000002</v>
      </c>
      <c r="FE26">
        <v>38.492125000000001</v>
      </c>
      <c r="FF26">
        <v>39.515500000000003</v>
      </c>
      <c r="FG26">
        <v>39.792499999999997</v>
      </c>
      <c r="FH26">
        <v>755.26937499999997</v>
      </c>
      <c r="FI26">
        <v>39.74</v>
      </c>
      <c r="FJ26">
        <v>0</v>
      </c>
      <c r="FK26">
        <v>1371.5999999046301</v>
      </c>
      <c r="FL26">
        <v>0</v>
      </c>
      <c r="FM26">
        <v>245.991538461538</v>
      </c>
      <c r="FN26">
        <v>1.0548375963990799</v>
      </c>
      <c r="FO26">
        <v>-295.92272989925999</v>
      </c>
      <c r="FP26">
        <v>2665.9892307692298</v>
      </c>
      <c r="FQ26">
        <v>15</v>
      </c>
      <c r="FR26">
        <v>1685995988</v>
      </c>
      <c r="FS26" t="s">
        <v>487</v>
      </c>
      <c r="FT26">
        <v>1685995988</v>
      </c>
      <c r="FU26">
        <v>1685995988</v>
      </c>
      <c r="FV26">
        <v>10</v>
      </c>
      <c r="FW26">
        <v>4.1000000000000002E-2</v>
      </c>
      <c r="FX26">
        <v>-1.2999999999999999E-2</v>
      </c>
      <c r="FY26">
        <v>0.55400000000000005</v>
      </c>
      <c r="FZ26">
        <v>0.11700000000000001</v>
      </c>
      <c r="GA26">
        <v>400</v>
      </c>
      <c r="GB26">
        <v>16</v>
      </c>
      <c r="GC26">
        <v>0.25</v>
      </c>
      <c r="GD26">
        <v>0.08</v>
      </c>
      <c r="GE26">
        <v>-4.778613</v>
      </c>
      <c r="GF26">
        <v>-4.9357813533834598</v>
      </c>
      <c r="GG26">
        <v>0.88751259871113997</v>
      </c>
      <c r="GH26">
        <v>0</v>
      </c>
      <c r="GI26">
        <v>245.996676470588</v>
      </c>
      <c r="GJ26">
        <v>0.24288769551455999</v>
      </c>
      <c r="GK26">
        <v>0.215644140492432</v>
      </c>
      <c r="GL26">
        <v>1</v>
      </c>
      <c r="GM26">
        <v>0.67756709999999998</v>
      </c>
      <c r="GN26">
        <v>2.8977473684210199E-2</v>
      </c>
      <c r="GO26">
        <v>3.7582671525584802E-3</v>
      </c>
      <c r="GP26">
        <v>1</v>
      </c>
      <c r="GQ26">
        <v>2</v>
      </c>
      <c r="GR26">
        <v>3</v>
      </c>
      <c r="GS26" t="s">
        <v>453</v>
      </c>
      <c r="GT26">
        <v>2.9512399999999999</v>
      </c>
      <c r="GU26">
        <v>2.7103199999999998</v>
      </c>
      <c r="GV26">
        <v>0.105032</v>
      </c>
      <c r="GW26">
        <v>0.105238</v>
      </c>
      <c r="GX26">
        <v>8.8222700000000001E-2</v>
      </c>
      <c r="GY26">
        <v>8.6172200000000004E-2</v>
      </c>
      <c r="GZ26">
        <v>27845.1</v>
      </c>
      <c r="HA26">
        <v>32234.2</v>
      </c>
      <c r="HB26">
        <v>31011.9</v>
      </c>
      <c r="HC26">
        <v>34698.6</v>
      </c>
      <c r="HD26">
        <v>38546</v>
      </c>
      <c r="HE26">
        <v>39252.9</v>
      </c>
      <c r="HF26">
        <v>42634.400000000001</v>
      </c>
      <c r="HG26">
        <v>43024.2</v>
      </c>
      <c r="HH26">
        <v>2.0714199999999998</v>
      </c>
      <c r="HI26">
        <v>2.20587</v>
      </c>
      <c r="HJ26">
        <v>9.1999800000000007E-2</v>
      </c>
      <c r="HK26">
        <v>0</v>
      </c>
      <c r="HL26">
        <v>23.4589</v>
      </c>
      <c r="HM26">
        <v>999.9</v>
      </c>
      <c r="HN26">
        <v>48.076999999999998</v>
      </c>
      <c r="HO26">
        <v>29.315999999999999</v>
      </c>
      <c r="HP26">
        <v>19.417100000000001</v>
      </c>
      <c r="HQ26">
        <v>59.589199999999998</v>
      </c>
      <c r="HR26">
        <v>19.359000000000002</v>
      </c>
      <c r="HS26">
        <v>1</v>
      </c>
      <c r="HT26">
        <v>-0.268013</v>
      </c>
      <c r="HU26">
        <v>-0.86652499999999999</v>
      </c>
      <c r="HV26">
        <v>20.293199999999999</v>
      </c>
      <c r="HW26">
        <v>5.2454400000000003</v>
      </c>
      <c r="HX26">
        <v>11.9864</v>
      </c>
      <c r="HY26">
        <v>4.9729999999999999</v>
      </c>
      <c r="HZ26">
        <v>3.29705</v>
      </c>
      <c r="IA26">
        <v>9999</v>
      </c>
      <c r="IB26">
        <v>9999</v>
      </c>
      <c r="IC26">
        <v>999.9</v>
      </c>
      <c r="ID26">
        <v>9999</v>
      </c>
      <c r="IE26">
        <v>4.9718600000000004</v>
      </c>
      <c r="IF26">
        <v>1.85392</v>
      </c>
      <c r="IG26">
        <v>1.8549100000000001</v>
      </c>
      <c r="IH26">
        <v>1.85917</v>
      </c>
      <c r="II26">
        <v>1.8535200000000001</v>
      </c>
      <c r="IJ26">
        <v>1.85795</v>
      </c>
      <c r="IK26">
        <v>1.8551599999999999</v>
      </c>
      <c r="IL26">
        <v>1.85375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0.55400000000000005</v>
      </c>
      <c r="JA26">
        <v>0.11700000000000001</v>
      </c>
      <c r="JB26">
        <v>0.76801041279453697</v>
      </c>
      <c r="JC26">
        <v>-6.8838208586326796E-4</v>
      </c>
      <c r="JD26">
        <v>1.2146953680521199E-7</v>
      </c>
      <c r="JE26">
        <v>-3.3979593155360199E-13</v>
      </c>
      <c r="JF26">
        <v>2.2620607768804998E-3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22.5</v>
      </c>
      <c r="JO26">
        <v>22.5</v>
      </c>
      <c r="JP26">
        <v>0.96069300000000002</v>
      </c>
      <c r="JQ26">
        <v>2.4072300000000002</v>
      </c>
      <c r="JR26">
        <v>1.5966800000000001</v>
      </c>
      <c r="JS26">
        <v>2.31934</v>
      </c>
      <c r="JT26">
        <v>1.5905800000000001</v>
      </c>
      <c r="JU26">
        <v>2.5</v>
      </c>
      <c r="JV26">
        <v>34.760800000000003</v>
      </c>
      <c r="JW26">
        <v>13.1952</v>
      </c>
      <c r="JX26">
        <v>18</v>
      </c>
      <c r="JY26">
        <v>497.964</v>
      </c>
      <c r="JZ26">
        <v>566.97</v>
      </c>
      <c r="KA26">
        <v>24.999500000000001</v>
      </c>
      <c r="KB26">
        <v>23.7728</v>
      </c>
      <c r="KC26">
        <v>30.000599999999999</v>
      </c>
      <c r="KD26">
        <v>23.604500000000002</v>
      </c>
      <c r="KE26">
        <v>23.551300000000001</v>
      </c>
      <c r="KF26">
        <v>19.261399999999998</v>
      </c>
      <c r="KG26">
        <v>18.019200000000001</v>
      </c>
      <c r="KH26">
        <v>39.526600000000002</v>
      </c>
      <c r="KI26">
        <v>25</v>
      </c>
      <c r="KJ26">
        <v>400</v>
      </c>
      <c r="KK26">
        <v>15.557499999999999</v>
      </c>
      <c r="KL26">
        <v>100.956</v>
      </c>
      <c r="KM26">
        <v>101.11199999999999</v>
      </c>
    </row>
    <row r="27" spans="1:299" x14ac:dyDescent="0.2">
      <c r="A27">
        <v>11</v>
      </c>
      <c r="B27">
        <v>1685998213.0999999</v>
      </c>
      <c r="C27">
        <v>18014</v>
      </c>
      <c r="D27" t="s">
        <v>488</v>
      </c>
      <c r="E27" t="s">
        <v>489</v>
      </c>
      <c r="F27">
        <v>30</v>
      </c>
      <c r="G27">
        <v>21</v>
      </c>
      <c r="H27" t="s">
        <v>438</v>
      </c>
      <c r="I27">
        <v>210</v>
      </c>
      <c r="J27">
        <v>35</v>
      </c>
      <c r="K27">
        <v>1685998205.0999999</v>
      </c>
      <c r="L27">
        <f t="shared" si="0"/>
        <v>1.0386074612137844E-4</v>
      </c>
      <c r="M27">
        <f t="shared" si="1"/>
        <v>0.10386074612137844</v>
      </c>
      <c r="N27">
        <f t="shared" si="2"/>
        <v>0.7508644733447164</v>
      </c>
      <c r="O27">
        <f t="shared" si="3"/>
        <v>400.118533333333</v>
      </c>
      <c r="P27">
        <f t="shared" si="4"/>
        <v>218.78840369429375</v>
      </c>
      <c r="Q27">
        <f t="shared" si="5"/>
        <v>22.195789736545759</v>
      </c>
      <c r="R27">
        <f t="shared" si="6"/>
        <v>40.591487874150801</v>
      </c>
      <c r="S27">
        <f t="shared" si="7"/>
        <v>6.9149098077213693E-3</v>
      </c>
      <c r="T27">
        <f t="shared" si="8"/>
        <v>3.8359560692732222</v>
      </c>
      <c r="U27">
        <f t="shared" si="9"/>
        <v>6.9079921756633423E-3</v>
      </c>
      <c r="V27">
        <f t="shared" si="10"/>
        <v>4.3181160407985159E-3</v>
      </c>
      <c r="W27">
        <f t="shared" si="11"/>
        <v>129.98161044105865</v>
      </c>
      <c r="X27">
        <f t="shared" si="12"/>
        <v>25.605518552854619</v>
      </c>
      <c r="Y27">
        <f t="shared" si="13"/>
        <v>24.494353333333301</v>
      </c>
      <c r="Z27">
        <f t="shared" si="14"/>
        <v>3.0850756805330515</v>
      </c>
      <c r="AA27">
        <f t="shared" si="15"/>
        <v>50.069889800572767</v>
      </c>
      <c r="AB27">
        <f t="shared" si="16"/>
        <v>1.5949906655385011</v>
      </c>
      <c r="AC27">
        <f t="shared" si="17"/>
        <v>3.1855286118889272</v>
      </c>
      <c r="AD27">
        <f t="shared" si="18"/>
        <v>1.4900850149945504</v>
      </c>
      <c r="AE27">
        <f t="shared" si="19"/>
        <v>-4.5802589039527888</v>
      </c>
      <c r="AF27">
        <f t="shared" si="20"/>
        <v>110.94762273746424</v>
      </c>
      <c r="AG27">
        <f t="shared" si="21"/>
        <v>6.1033231623432656</v>
      </c>
      <c r="AH27">
        <f t="shared" si="22"/>
        <v>242.45229743691334</v>
      </c>
      <c r="AI27">
        <f t="shared" si="23"/>
        <v>-0.55633221285065981</v>
      </c>
      <c r="AJ27">
        <f t="shared" si="24"/>
        <v>1.5673468926985092E-2</v>
      </c>
      <c r="AK27">
        <f t="shared" si="25"/>
        <v>0.7508644733447164</v>
      </c>
      <c r="AL27">
        <v>404.60316931010499</v>
      </c>
      <c r="AM27">
        <v>405.42860000000002</v>
      </c>
      <c r="AN27">
        <v>-0.23415230806135801</v>
      </c>
      <c r="AO27">
        <v>67.035772183844898</v>
      </c>
      <c r="AP27">
        <f t="shared" si="26"/>
        <v>0.10386074612137844</v>
      </c>
      <c r="AQ27">
        <v>15.734354886710801</v>
      </c>
      <c r="AR27">
        <v>15.756095151515201</v>
      </c>
      <c r="AS27">
        <v>6.2464278827085301E-3</v>
      </c>
      <c r="AT27">
        <v>77.512129053284099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53833.795966043544</v>
      </c>
      <c r="AZ27" t="s">
        <v>439</v>
      </c>
      <c r="BA27">
        <v>10043.6</v>
      </c>
      <c r="BB27">
        <v>206.31078664343801</v>
      </c>
      <c r="BC27">
        <v>1032.93</v>
      </c>
      <c r="BD27">
        <f t="shared" si="30"/>
        <v>0.80026643950370502</v>
      </c>
      <c r="BE27">
        <v>-1.3256428239459399</v>
      </c>
      <c r="BF27" t="s">
        <v>490</v>
      </c>
      <c r="BG27">
        <v>10071.4</v>
      </c>
      <c r="BH27">
        <v>210.62473076923101</v>
      </c>
      <c r="BI27">
        <v>233.37980381675601</v>
      </c>
      <c r="BJ27">
        <f t="shared" si="31"/>
        <v>9.7502323146143821E-2</v>
      </c>
      <c r="BK27">
        <v>0.5</v>
      </c>
      <c r="BL27">
        <f t="shared" si="32"/>
        <v>673.19289767930525</v>
      </c>
      <c r="BM27">
        <f t="shared" si="33"/>
        <v>0.7508644733447164</v>
      </c>
      <c r="BN27">
        <f t="shared" si="34"/>
        <v>32.818935724608274</v>
      </c>
      <c r="BO27">
        <f t="shared" si="35"/>
        <v>3.0845650696093058E-3</v>
      </c>
      <c r="BP27">
        <f t="shared" si="36"/>
        <v>3.4259613861490381</v>
      </c>
      <c r="BQ27">
        <f t="shared" si="37"/>
        <v>122.49201562764047</v>
      </c>
      <c r="BR27" t="s">
        <v>441</v>
      </c>
      <c r="BS27">
        <v>0</v>
      </c>
      <c r="BT27">
        <f t="shared" si="38"/>
        <v>122.49201562764047</v>
      </c>
      <c r="BU27">
        <f t="shared" si="39"/>
        <v>0.47513874969310477</v>
      </c>
      <c r="BV27">
        <f t="shared" si="40"/>
        <v>0.20520810649335849</v>
      </c>
      <c r="BW27">
        <f t="shared" si="41"/>
        <v>0.87820390834686046</v>
      </c>
      <c r="BX27">
        <f t="shared" si="42"/>
        <v>0.84063166763050168</v>
      </c>
      <c r="BY27">
        <f t="shared" si="43"/>
        <v>0.96725334139839081</v>
      </c>
      <c r="BZ27">
        <f t="shared" si="44"/>
        <v>0.11934189539709554</v>
      </c>
      <c r="CA27">
        <f t="shared" si="45"/>
        <v>0.8806581046029045</v>
      </c>
      <c r="CB27">
        <v>206</v>
      </c>
      <c r="CC27">
        <v>290</v>
      </c>
      <c r="CD27">
        <v>230.27</v>
      </c>
      <c r="CE27">
        <v>225</v>
      </c>
      <c r="CF27">
        <v>10071.4</v>
      </c>
      <c r="CG27">
        <v>230.01</v>
      </c>
      <c r="CH27">
        <v>0.26</v>
      </c>
      <c r="CI27">
        <v>300</v>
      </c>
      <c r="CJ27">
        <v>24.1</v>
      </c>
      <c r="CK27">
        <v>233.37980381675601</v>
      </c>
      <c r="CL27">
        <v>0.89147704051229504</v>
      </c>
      <c r="CM27">
        <v>-3.39615662985844</v>
      </c>
      <c r="CN27">
        <v>0.78719409427885501</v>
      </c>
      <c r="CO27">
        <v>0.39930666020667699</v>
      </c>
      <c r="CP27">
        <v>-7.6841221357063496E-3</v>
      </c>
      <c r="CQ27">
        <v>290</v>
      </c>
      <c r="CR27">
        <v>229.72</v>
      </c>
      <c r="CS27">
        <v>685</v>
      </c>
      <c r="CT27">
        <v>10054.4</v>
      </c>
      <c r="CU27">
        <v>230</v>
      </c>
      <c r="CV27">
        <v>-0.28000000000000003</v>
      </c>
      <c r="DJ27">
        <f t="shared" si="46"/>
        <v>800.00046666666697</v>
      </c>
      <c r="DK27">
        <f t="shared" si="47"/>
        <v>673.19289767930525</v>
      </c>
      <c r="DL27">
        <f t="shared" si="48"/>
        <v>0.84149063122959633</v>
      </c>
      <c r="DM27">
        <f t="shared" si="49"/>
        <v>0.16247691827312094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1685998205.0999999</v>
      </c>
      <c r="DT27">
        <v>400.118533333333</v>
      </c>
      <c r="DU27">
        <v>399.78859999999997</v>
      </c>
      <c r="DV27">
        <v>15.722146666666699</v>
      </c>
      <c r="DW27">
        <v>15.7128933333333</v>
      </c>
      <c r="DX27">
        <v>399.50753333333301</v>
      </c>
      <c r="DY27">
        <v>15.597146666666699</v>
      </c>
      <c r="DZ27">
        <v>500.15646666666697</v>
      </c>
      <c r="EA27">
        <v>101.348333333333</v>
      </c>
      <c r="EB27">
        <v>0.100323733333333</v>
      </c>
      <c r="EC27">
        <v>25.030840000000001</v>
      </c>
      <c r="ED27">
        <v>24.494353333333301</v>
      </c>
      <c r="EE27">
        <v>999.9</v>
      </c>
      <c r="EF27">
        <v>0</v>
      </c>
      <c r="EG27">
        <v>0</v>
      </c>
      <c r="EH27">
        <v>9978.6653333333306</v>
      </c>
      <c r="EI27">
        <v>0</v>
      </c>
      <c r="EJ27">
        <v>0.221023</v>
      </c>
      <c r="EK27">
        <v>0.27287517999999999</v>
      </c>
      <c r="EL27">
        <v>406.44973333333297</v>
      </c>
      <c r="EM27">
        <v>406.17059999999998</v>
      </c>
      <c r="EN27">
        <v>4.3929440000000002E-3</v>
      </c>
      <c r="EO27">
        <v>399.78859999999997</v>
      </c>
      <c r="EP27">
        <v>15.7128933333333</v>
      </c>
      <c r="EQ27">
        <v>1.5929199999999999</v>
      </c>
      <c r="ER27">
        <v>1.592476</v>
      </c>
      <c r="ES27">
        <v>13.8904933333333</v>
      </c>
      <c r="ET27">
        <v>13.8861733333333</v>
      </c>
      <c r="EU27">
        <v>800.00046666666697</v>
      </c>
      <c r="EV27">
        <v>0.94999699999999998</v>
      </c>
      <c r="EW27">
        <v>5.0002600000000001E-2</v>
      </c>
      <c r="EX27">
        <v>0</v>
      </c>
      <c r="EY27">
        <v>210.643</v>
      </c>
      <c r="EZ27">
        <v>4.9999900000000004</v>
      </c>
      <c r="FA27">
        <v>2547.7233333333302</v>
      </c>
      <c r="FB27">
        <v>6899.5893333333297</v>
      </c>
      <c r="FC27">
        <v>35.75</v>
      </c>
      <c r="FD27">
        <v>39.224800000000002</v>
      </c>
      <c r="FE27">
        <v>37.337200000000003</v>
      </c>
      <c r="FF27">
        <v>38.5</v>
      </c>
      <c r="FG27">
        <v>38.720599999999997</v>
      </c>
      <c r="FH27">
        <v>755.24666666666701</v>
      </c>
      <c r="FI27">
        <v>39.75</v>
      </c>
      <c r="FJ27">
        <v>0</v>
      </c>
      <c r="FK27">
        <v>2244.0999999046298</v>
      </c>
      <c r="FL27">
        <v>0</v>
      </c>
      <c r="FM27">
        <v>210.62473076923101</v>
      </c>
      <c r="FN27">
        <v>-0.96338461432628497</v>
      </c>
      <c r="FO27">
        <v>40.509401310797699</v>
      </c>
      <c r="FP27">
        <v>2545.57923076923</v>
      </c>
      <c r="FQ27">
        <v>15</v>
      </c>
      <c r="FR27">
        <v>1685998231.0999999</v>
      </c>
      <c r="FS27" t="s">
        <v>491</v>
      </c>
      <c r="FT27">
        <v>1685998231.0999999</v>
      </c>
      <c r="FU27">
        <v>1685998231.0999999</v>
      </c>
      <c r="FV27">
        <v>11</v>
      </c>
      <c r="FW27">
        <v>5.7000000000000002E-2</v>
      </c>
      <c r="FX27">
        <v>5.0000000000000001E-3</v>
      </c>
      <c r="FY27">
        <v>0.61099999999999999</v>
      </c>
      <c r="FZ27">
        <v>0.125</v>
      </c>
      <c r="GA27">
        <v>401</v>
      </c>
      <c r="GB27">
        <v>16</v>
      </c>
      <c r="GC27">
        <v>0.55000000000000004</v>
      </c>
      <c r="GD27">
        <v>7.0000000000000007E-2</v>
      </c>
      <c r="GE27">
        <v>1.38352666666667E-2</v>
      </c>
      <c r="GF27">
        <v>7.9641341766233804</v>
      </c>
      <c r="GG27">
        <v>1.37673184867611</v>
      </c>
      <c r="GH27">
        <v>0</v>
      </c>
      <c r="GI27">
        <v>210.60550000000001</v>
      </c>
      <c r="GJ27">
        <v>4.3865546526061797E-2</v>
      </c>
      <c r="GK27">
        <v>0.166238002663086</v>
      </c>
      <c r="GL27">
        <v>1</v>
      </c>
      <c r="GM27">
        <v>2.6637669523809498E-2</v>
      </c>
      <c r="GN27">
        <v>-0.30390885974026</v>
      </c>
      <c r="GO27">
        <v>3.8669934320208703E-2</v>
      </c>
      <c r="GP27">
        <v>0</v>
      </c>
      <c r="GQ27">
        <v>1</v>
      </c>
      <c r="GR27">
        <v>3</v>
      </c>
      <c r="GS27" t="s">
        <v>458</v>
      </c>
      <c r="GT27">
        <v>2.9505300000000001</v>
      </c>
      <c r="GU27">
        <v>2.7106599999999998</v>
      </c>
      <c r="GV27">
        <v>0.105143</v>
      </c>
      <c r="GW27">
        <v>0.104932</v>
      </c>
      <c r="GX27">
        <v>8.6166699999999999E-2</v>
      </c>
      <c r="GY27">
        <v>8.6650099999999994E-2</v>
      </c>
      <c r="GZ27">
        <v>27818.5</v>
      </c>
      <c r="HA27">
        <v>32219.7</v>
      </c>
      <c r="HB27">
        <v>30988.5</v>
      </c>
      <c r="HC27">
        <v>34673.699999999997</v>
      </c>
      <c r="HD27">
        <v>38605.699999999997</v>
      </c>
      <c r="HE27">
        <v>39206.199999999997</v>
      </c>
      <c r="HF27">
        <v>42603.7</v>
      </c>
      <c r="HG27">
        <v>42995.8</v>
      </c>
      <c r="HH27">
        <v>2.0640700000000001</v>
      </c>
      <c r="HI27">
        <v>2.1701999999999999</v>
      </c>
      <c r="HJ27">
        <v>0.13325000000000001</v>
      </c>
      <c r="HK27">
        <v>0</v>
      </c>
      <c r="HL27">
        <v>22.2544</v>
      </c>
      <c r="HM27">
        <v>999.9</v>
      </c>
      <c r="HN27">
        <v>41.051000000000002</v>
      </c>
      <c r="HO27">
        <v>32.628999999999998</v>
      </c>
      <c r="HP27">
        <v>20.040299999999998</v>
      </c>
      <c r="HQ27">
        <v>60.095700000000001</v>
      </c>
      <c r="HR27">
        <v>19.607399999999998</v>
      </c>
      <c r="HS27">
        <v>1</v>
      </c>
      <c r="HT27">
        <v>-0.237368</v>
      </c>
      <c r="HU27">
        <v>-1.16147</v>
      </c>
      <c r="HV27">
        <v>20.292100000000001</v>
      </c>
      <c r="HW27">
        <v>5.2445399999999998</v>
      </c>
      <c r="HX27">
        <v>11.986000000000001</v>
      </c>
      <c r="HY27">
        <v>4.9721000000000002</v>
      </c>
      <c r="HZ27">
        <v>3.2974999999999999</v>
      </c>
      <c r="IA27">
        <v>9999</v>
      </c>
      <c r="IB27">
        <v>9999</v>
      </c>
      <c r="IC27">
        <v>999.9</v>
      </c>
      <c r="ID27">
        <v>9999</v>
      </c>
      <c r="IE27">
        <v>4.9718400000000003</v>
      </c>
      <c r="IF27">
        <v>1.8539399999999999</v>
      </c>
      <c r="IG27">
        <v>1.85501</v>
      </c>
      <c r="IH27">
        <v>1.85928</v>
      </c>
      <c r="II27">
        <v>1.85358</v>
      </c>
      <c r="IJ27">
        <v>1.8580300000000001</v>
      </c>
      <c r="IK27">
        <v>1.8552200000000001</v>
      </c>
      <c r="IL27">
        <v>1.85375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0.61099999999999999</v>
      </c>
      <c r="JA27">
        <v>0.125</v>
      </c>
      <c r="JB27">
        <v>0.80947739306497901</v>
      </c>
      <c r="JC27">
        <v>-6.8838208586326796E-4</v>
      </c>
      <c r="JD27">
        <v>1.2146953680521199E-7</v>
      </c>
      <c r="JE27">
        <v>-3.3979593155360199E-13</v>
      </c>
      <c r="JF27">
        <v>-1.0911516925478299E-2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37.1</v>
      </c>
      <c r="JO27">
        <v>37.1</v>
      </c>
      <c r="JP27">
        <v>0.96557599999999999</v>
      </c>
      <c r="JQ27">
        <v>2.4157700000000002</v>
      </c>
      <c r="JR27">
        <v>1.5966800000000001</v>
      </c>
      <c r="JS27">
        <v>2.3144499999999999</v>
      </c>
      <c r="JT27">
        <v>1.5905800000000001</v>
      </c>
      <c r="JU27">
        <v>2.52563</v>
      </c>
      <c r="JV27">
        <v>37.481900000000003</v>
      </c>
      <c r="JW27">
        <v>15.5505</v>
      </c>
      <c r="JX27">
        <v>18</v>
      </c>
      <c r="JY27">
        <v>500.291</v>
      </c>
      <c r="JZ27">
        <v>549.87300000000005</v>
      </c>
      <c r="KA27">
        <v>24.9999</v>
      </c>
      <c r="KB27">
        <v>24.2241</v>
      </c>
      <c r="KC27">
        <v>29.999700000000001</v>
      </c>
      <c r="KD27">
        <v>24.335000000000001</v>
      </c>
      <c r="KE27">
        <v>24.3384</v>
      </c>
      <c r="KF27">
        <v>19.369900000000001</v>
      </c>
      <c r="KG27">
        <v>17.033999999999999</v>
      </c>
      <c r="KH27">
        <v>31.451499999999999</v>
      </c>
      <c r="KI27">
        <v>25</v>
      </c>
      <c r="KJ27">
        <v>400</v>
      </c>
      <c r="KK27">
        <v>15.7286</v>
      </c>
      <c r="KL27">
        <v>100.88200000000001</v>
      </c>
      <c r="KM27">
        <v>101.04300000000001</v>
      </c>
    </row>
    <row r="28" spans="1:299" x14ac:dyDescent="0.2">
      <c r="A28">
        <v>12</v>
      </c>
      <c r="B28">
        <v>1685999588</v>
      </c>
      <c r="C28">
        <v>19388.9000000954</v>
      </c>
      <c r="D28" t="s">
        <v>492</v>
      </c>
      <c r="E28" t="s">
        <v>493</v>
      </c>
      <c r="F28">
        <v>30</v>
      </c>
      <c r="G28" s="1">
        <v>21.8</v>
      </c>
      <c r="H28" t="s">
        <v>450</v>
      </c>
      <c r="I28">
        <v>80</v>
      </c>
      <c r="J28">
        <v>35</v>
      </c>
      <c r="K28">
        <v>1685999579.5</v>
      </c>
      <c r="L28">
        <f t="shared" si="0"/>
        <v>1.3676127210438712E-4</v>
      </c>
      <c r="M28">
        <f t="shared" si="1"/>
        <v>0.13676127210438713</v>
      </c>
      <c r="N28">
        <f t="shared" si="2"/>
        <v>-6.7056564028661808E-2</v>
      </c>
      <c r="O28">
        <f t="shared" si="3"/>
        <v>399.86793749999998</v>
      </c>
      <c r="P28">
        <f t="shared" si="4"/>
        <v>402.40431185648708</v>
      </c>
      <c r="Q28">
        <f t="shared" si="5"/>
        <v>40.821918403880495</v>
      </c>
      <c r="R28">
        <f t="shared" si="6"/>
        <v>40.564615825425179</v>
      </c>
      <c r="S28">
        <f t="shared" si="7"/>
        <v>7.7012700700092402E-3</v>
      </c>
      <c r="T28">
        <f t="shared" si="8"/>
        <v>3.8391469644964547</v>
      </c>
      <c r="U28">
        <f t="shared" si="9"/>
        <v>7.6926978147024263E-3</v>
      </c>
      <c r="V28">
        <f t="shared" si="10"/>
        <v>4.8087055049451785E-3</v>
      </c>
      <c r="W28">
        <f t="shared" si="11"/>
        <v>129.98142251834636</v>
      </c>
      <c r="X28">
        <f t="shared" si="12"/>
        <v>26.903571308906894</v>
      </c>
      <c r="Y28">
        <f t="shared" si="13"/>
        <v>26.459856250000001</v>
      </c>
      <c r="Z28">
        <f t="shared" si="14"/>
        <v>3.4671744958631736</v>
      </c>
      <c r="AA28">
        <f t="shared" si="15"/>
        <v>49.671444877242813</v>
      </c>
      <c r="AB28">
        <f t="shared" si="16"/>
        <v>1.7096956090378401</v>
      </c>
      <c r="AC28">
        <f t="shared" si="17"/>
        <v>3.4420090119446969</v>
      </c>
      <c r="AD28">
        <f t="shared" si="18"/>
        <v>1.7574788868253335</v>
      </c>
      <c r="AE28">
        <f t="shared" si="19"/>
        <v>-6.0311720998034719</v>
      </c>
      <c r="AF28">
        <f t="shared" si="20"/>
        <v>-25.556372854738513</v>
      </c>
      <c r="AG28">
        <f t="shared" si="21"/>
        <v>-1.4279825682600762</v>
      </c>
      <c r="AH28">
        <f t="shared" si="22"/>
        <v>96.965894995544318</v>
      </c>
      <c r="AI28">
        <f t="shared" si="23"/>
        <v>-0.94191286926515616</v>
      </c>
      <c r="AJ28">
        <f t="shared" si="24"/>
        <v>0.11846622419926188</v>
      </c>
      <c r="AK28">
        <f t="shared" si="25"/>
        <v>-6.7056564028661808E-2</v>
      </c>
      <c r="AL28">
        <v>405.554550490574</v>
      </c>
      <c r="AM28">
        <v>406.33713939393903</v>
      </c>
      <c r="AN28">
        <v>-0.13592732945701699</v>
      </c>
      <c r="AO28">
        <v>67.041378410762803</v>
      </c>
      <c r="AP28">
        <f t="shared" si="26"/>
        <v>0.13676127210438713</v>
      </c>
      <c r="AQ28">
        <v>16.796428153816102</v>
      </c>
      <c r="AR28">
        <v>16.876955757575701</v>
      </c>
      <c r="AS28">
        <v>2.0382483093426999E-5</v>
      </c>
      <c r="AT28">
        <v>77.899870932832997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53660.942225294653</v>
      </c>
      <c r="AZ28" t="s">
        <v>439</v>
      </c>
      <c r="BA28">
        <v>10043.6</v>
      </c>
      <c r="BB28">
        <v>206.31078664343801</v>
      </c>
      <c r="BC28">
        <v>1032.93</v>
      </c>
      <c r="BD28">
        <f t="shared" si="30"/>
        <v>0.80026643950370502</v>
      </c>
      <c r="BE28">
        <v>-1.3256428239459399</v>
      </c>
      <c r="BF28" t="s">
        <v>494</v>
      </c>
      <c r="BG28">
        <v>10057.299999999999</v>
      </c>
      <c r="BH28">
        <v>207.74664000000001</v>
      </c>
      <c r="BI28">
        <v>232.878749836997</v>
      </c>
      <c r="BJ28">
        <f t="shared" si="31"/>
        <v>0.1079192921406017</v>
      </c>
      <c r="BK28">
        <v>0.5</v>
      </c>
      <c r="BL28">
        <f t="shared" si="32"/>
        <v>673.19216291106022</v>
      </c>
      <c r="BM28">
        <f t="shared" si="33"/>
        <v>-6.7056564028661808E-2</v>
      </c>
      <c r="BN28">
        <f t="shared" si="34"/>
        <v>36.325210847981118</v>
      </c>
      <c r="BO28">
        <f t="shared" si="35"/>
        <v>1.8695794889750641E-3</v>
      </c>
      <c r="BP28">
        <f t="shared" si="36"/>
        <v>3.4354841337949349</v>
      </c>
      <c r="BQ28">
        <f t="shared" si="37"/>
        <v>122.35384466410495</v>
      </c>
      <c r="BR28" t="s">
        <v>441</v>
      </c>
      <c r="BS28">
        <v>0</v>
      </c>
      <c r="BT28">
        <f t="shared" si="38"/>
        <v>122.35384466410495</v>
      </c>
      <c r="BU28">
        <f t="shared" si="39"/>
        <v>0.47460279330017752</v>
      </c>
      <c r="BV28">
        <f t="shared" si="40"/>
        <v>0.22738865776616862</v>
      </c>
      <c r="BW28">
        <f t="shared" si="41"/>
        <v>0.87862090993133746</v>
      </c>
      <c r="BX28">
        <f t="shared" si="42"/>
        <v>0.9459554597354265</v>
      </c>
      <c r="BY28">
        <f t="shared" si="43"/>
        <v>0.96785948987844417</v>
      </c>
      <c r="BZ28">
        <f t="shared" si="44"/>
        <v>0.13392214916545037</v>
      </c>
      <c r="CA28">
        <f t="shared" si="45"/>
        <v>0.86607785083454969</v>
      </c>
      <c r="CB28">
        <v>207</v>
      </c>
      <c r="CC28">
        <v>290</v>
      </c>
      <c r="CD28">
        <v>229.18</v>
      </c>
      <c r="CE28">
        <v>285</v>
      </c>
      <c r="CF28">
        <v>10057.299999999999</v>
      </c>
      <c r="CG28">
        <v>229.27</v>
      </c>
      <c r="CH28">
        <v>-0.09</v>
      </c>
      <c r="CI28">
        <v>300</v>
      </c>
      <c r="CJ28">
        <v>24.1</v>
      </c>
      <c r="CK28">
        <v>232.878749836997</v>
      </c>
      <c r="CL28">
        <v>0.93700200601321104</v>
      </c>
      <c r="CM28">
        <v>-3.6337226620427301</v>
      </c>
      <c r="CN28">
        <v>0.82660084985707005</v>
      </c>
      <c r="CO28">
        <v>0.40834228815181001</v>
      </c>
      <c r="CP28">
        <v>-7.6788311457174603E-3</v>
      </c>
      <c r="CQ28">
        <v>290</v>
      </c>
      <c r="CR28">
        <v>229.06</v>
      </c>
      <c r="CS28">
        <v>655</v>
      </c>
      <c r="CT28">
        <v>10045.9</v>
      </c>
      <c r="CU28">
        <v>229.26</v>
      </c>
      <c r="CV28">
        <v>-0.2</v>
      </c>
      <c r="DJ28">
        <f t="shared" si="46"/>
        <v>799.99962500000004</v>
      </c>
      <c r="DK28">
        <f t="shared" si="47"/>
        <v>673.19216291106022</v>
      </c>
      <c r="DL28">
        <f t="shared" si="48"/>
        <v>0.84149059808754312</v>
      </c>
      <c r="DM28">
        <f t="shared" si="49"/>
        <v>0.16247685430895839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1685999579.5</v>
      </c>
      <c r="DT28">
        <v>399.86793749999998</v>
      </c>
      <c r="DU28">
        <v>399.33131250000002</v>
      </c>
      <c r="DV28">
        <v>16.853418749999999</v>
      </c>
      <c r="DW28">
        <v>16.783550000000002</v>
      </c>
      <c r="DX28">
        <v>399.3239375</v>
      </c>
      <c r="DY28">
        <v>16.71441875</v>
      </c>
      <c r="DZ28">
        <v>500.09337499999998</v>
      </c>
      <c r="EA28">
        <v>101.3450625</v>
      </c>
      <c r="EB28">
        <v>9.9969774999999997E-2</v>
      </c>
      <c r="EC28">
        <v>26.336381249999999</v>
      </c>
      <c r="ED28">
        <v>26.459856250000001</v>
      </c>
      <c r="EE28">
        <v>999.9</v>
      </c>
      <c r="EF28">
        <v>0</v>
      </c>
      <c r="EG28">
        <v>0</v>
      </c>
      <c r="EH28">
        <v>9991.02</v>
      </c>
      <c r="EI28">
        <v>0</v>
      </c>
      <c r="EJ28">
        <v>0.221023</v>
      </c>
      <c r="EK28">
        <v>0.60359353125000004</v>
      </c>
      <c r="EL28">
        <v>406.79562499999997</v>
      </c>
      <c r="EM28">
        <v>406.147875</v>
      </c>
      <c r="EN28">
        <v>8.1606024999999999E-2</v>
      </c>
      <c r="EO28">
        <v>399.33131250000002</v>
      </c>
      <c r="EP28">
        <v>16.783550000000002</v>
      </c>
      <c r="EQ28">
        <v>1.70920125</v>
      </c>
      <c r="ER28">
        <v>1.7009300000000001</v>
      </c>
      <c r="ES28">
        <v>14.98024375</v>
      </c>
      <c r="ET28">
        <v>14.904925</v>
      </c>
      <c r="EU28">
        <v>799.99962500000004</v>
      </c>
      <c r="EV28">
        <v>0.95000424999999999</v>
      </c>
      <c r="EW28">
        <v>4.9995362500000001E-2</v>
      </c>
      <c r="EX28">
        <v>0</v>
      </c>
      <c r="EY28">
        <v>207.72825</v>
      </c>
      <c r="EZ28">
        <v>4.9999900000000004</v>
      </c>
      <c r="FA28">
        <v>2332.9381250000001</v>
      </c>
      <c r="FB28">
        <v>6899.5962499999996</v>
      </c>
      <c r="FC28">
        <v>37.612937500000001</v>
      </c>
      <c r="FD28">
        <v>41.311999999999998</v>
      </c>
      <c r="FE28">
        <v>39.2145625</v>
      </c>
      <c r="FF28">
        <v>40.448812500000003</v>
      </c>
      <c r="FG28">
        <v>40.503875000000001</v>
      </c>
      <c r="FH28">
        <v>755.25250000000005</v>
      </c>
      <c r="FI28">
        <v>39.749375000000001</v>
      </c>
      <c r="FJ28">
        <v>0</v>
      </c>
      <c r="FK28">
        <v>1373.9000000953699</v>
      </c>
      <c r="FL28">
        <v>0</v>
      </c>
      <c r="FM28">
        <v>207.74664000000001</v>
      </c>
      <c r="FN28">
        <v>6.3538474163064296E-2</v>
      </c>
      <c r="FO28">
        <v>-257.17845816834102</v>
      </c>
      <c r="FP28">
        <v>2341.8440000000001</v>
      </c>
      <c r="FQ28">
        <v>15</v>
      </c>
      <c r="FR28">
        <v>1685999610</v>
      </c>
      <c r="FS28" t="s">
        <v>495</v>
      </c>
      <c r="FT28">
        <v>1685999610</v>
      </c>
      <c r="FU28">
        <v>1685999606</v>
      </c>
      <c r="FV28">
        <v>12</v>
      </c>
      <c r="FW28">
        <v>-6.6000000000000003E-2</v>
      </c>
      <c r="FX28">
        <v>-0.01</v>
      </c>
      <c r="FY28">
        <v>0.54400000000000004</v>
      </c>
      <c r="FZ28">
        <v>0.13900000000000001</v>
      </c>
      <c r="GA28">
        <v>402</v>
      </c>
      <c r="GB28">
        <v>17</v>
      </c>
      <c r="GC28">
        <v>0.28999999999999998</v>
      </c>
      <c r="GD28">
        <v>0.11</v>
      </c>
      <c r="GE28">
        <v>0.78566732500000003</v>
      </c>
      <c r="GF28">
        <v>-3.57034441353384</v>
      </c>
      <c r="GG28">
        <v>0.84697708916567305</v>
      </c>
      <c r="GH28">
        <v>0</v>
      </c>
      <c r="GI28">
        <v>207.78205882352901</v>
      </c>
      <c r="GJ28">
        <v>-0.17986248214311701</v>
      </c>
      <c r="GK28">
        <v>0.194604869834549</v>
      </c>
      <c r="GL28">
        <v>1</v>
      </c>
      <c r="GM28">
        <v>8.6235720000000002E-2</v>
      </c>
      <c r="GN28">
        <v>-0.101362890225564</v>
      </c>
      <c r="GO28">
        <v>1.08381942047372E-2</v>
      </c>
      <c r="GP28">
        <v>0</v>
      </c>
      <c r="GQ28">
        <v>1</v>
      </c>
      <c r="GR28">
        <v>3</v>
      </c>
      <c r="GS28" t="s">
        <v>458</v>
      </c>
      <c r="GT28">
        <v>2.9493200000000002</v>
      </c>
      <c r="GU28">
        <v>2.71055</v>
      </c>
      <c r="GV28">
        <v>0.10506799999999999</v>
      </c>
      <c r="GW28">
        <v>0.104977</v>
      </c>
      <c r="GX28">
        <v>9.0371900000000005E-2</v>
      </c>
      <c r="GY28">
        <v>9.0723200000000004E-2</v>
      </c>
      <c r="GZ28">
        <v>27773</v>
      </c>
      <c r="HA28">
        <v>32157.599999999999</v>
      </c>
      <c r="HB28">
        <v>30940.799999999999</v>
      </c>
      <c r="HC28">
        <v>34614.800000000003</v>
      </c>
      <c r="HD28">
        <v>38367.5</v>
      </c>
      <c r="HE28">
        <v>38967.5</v>
      </c>
      <c r="HF28">
        <v>42539</v>
      </c>
      <c r="HG28">
        <v>42926.2</v>
      </c>
      <c r="HH28">
        <v>2.0495299999999999</v>
      </c>
      <c r="HI28">
        <v>2.1498499999999998</v>
      </c>
      <c r="HJ28">
        <v>8.5420899999999994E-2</v>
      </c>
      <c r="HK28">
        <v>0</v>
      </c>
      <c r="HL28">
        <v>25.0657</v>
      </c>
      <c r="HM28">
        <v>999.9</v>
      </c>
      <c r="HN28">
        <v>37.932000000000002</v>
      </c>
      <c r="HO28">
        <v>34.17</v>
      </c>
      <c r="HP28">
        <v>20.187200000000001</v>
      </c>
      <c r="HQ28">
        <v>59.605600000000003</v>
      </c>
      <c r="HR28">
        <v>19.186699999999998</v>
      </c>
      <c r="HS28">
        <v>1</v>
      </c>
      <c r="HT28">
        <v>-0.161662</v>
      </c>
      <c r="HU28">
        <v>0.110346</v>
      </c>
      <c r="HV28">
        <v>20.293299999999999</v>
      </c>
      <c r="HW28">
        <v>5.2428999999999997</v>
      </c>
      <c r="HX28">
        <v>11.986000000000001</v>
      </c>
      <c r="HY28">
        <v>4.9724000000000004</v>
      </c>
      <c r="HZ28">
        <v>3.2965</v>
      </c>
      <c r="IA28">
        <v>9999</v>
      </c>
      <c r="IB28">
        <v>9999</v>
      </c>
      <c r="IC28">
        <v>999.9</v>
      </c>
      <c r="ID28">
        <v>9999</v>
      </c>
      <c r="IE28">
        <v>4.9718299999999997</v>
      </c>
      <c r="IF28">
        <v>1.8540700000000001</v>
      </c>
      <c r="IG28">
        <v>1.8550500000000001</v>
      </c>
      <c r="IH28">
        <v>1.85928</v>
      </c>
      <c r="II28">
        <v>1.85364</v>
      </c>
      <c r="IJ28">
        <v>1.85805</v>
      </c>
      <c r="IK28">
        <v>1.85524</v>
      </c>
      <c r="IL28">
        <v>1.85378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0.54400000000000004</v>
      </c>
      <c r="JA28">
        <v>0.13900000000000001</v>
      </c>
      <c r="JB28">
        <v>0.86635300284144101</v>
      </c>
      <c r="JC28">
        <v>-6.8838208586326796E-4</v>
      </c>
      <c r="JD28">
        <v>1.2146953680521199E-7</v>
      </c>
      <c r="JE28">
        <v>-3.3979593155360199E-13</v>
      </c>
      <c r="JF28">
        <v>-6.3601963307338104E-3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22.6</v>
      </c>
      <c r="JO28">
        <v>22.6</v>
      </c>
      <c r="JP28">
        <v>0.96069300000000002</v>
      </c>
      <c r="JQ28">
        <v>2.4218799999999998</v>
      </c>
      <c r="JR28">
        <v>1.5966800000000001</v>
      </c>
      <c r="JS28">
        <v>2.3132299999999999</v>
      </c>
      <c r="JT28">
        <v>1.5905800000000001</v>
      </c>
      <c r="JU28">
        <v>2.5268600000000001</v>
      </c>
      <c r="JV28">
        <v>39.142800000000001</v>
      </c>
      <c r="JW28">
        <v>15.068899999999999</v>
      </c>
      <c r="JX28">
        <v>18</v>
      </c>
      <c r="JY28">
        <v>497.738</v>
      </c>
      <c r="JZ28">
        <v>542.12199999999996</v>
      </c>
      <c r="KA28">
        <v>25.0016</v>
      </c>
      <c r="KB28">
        <v>25.302199999999999</v>
      </c>
      <c r="KC28">
        <v>30.000699999999998</v>
      </c>
      <c r="KD28">
        <v>25.031400000000001</v>
      </c>
      <c r="KE28">
        <v>24.967099999999999</v>
      </c>
      <c r="KF28">
        <v>19.264399999999998</v>
      </c>
      <c r="KG28">
        <v>7.31752</v>
      </c>
      <c r="KH28">
        <v>25.868400000000001</v>
      </c>
      <c r="KI28">
        <v>25</v>
      </c>
      <c r="KJ28">
        <v>400</v>
      </c>
      <c r="KK28">
        <v>16.8626</v>
      </c>
      <c r="KL28">
        <v>100.72799999999999</v>
      </c>
      <c r="KM28">
        <v>100.876</v>
      </c>
    </row>
    <row r="29" spans="1:299" x14ac:dyDescent="0.2">
      <c r="A29">
        <v>13</v>
      </c>
      <c r="B29">
        <v>1686001754</v>
      </c>
      <c r="C29">
        <v>21554.9000000954</v>
      </c>
      <c r="D29" t="s">
        <v>496</v>
      </c>
      <c r="E29" t="s">
        <v>497</v>
      </c>
      <c r="F29">
        <v>30</v>
      </c>
      <c r="G29" s="1">
        <v>22.3</v>
      </c>
      <c r="H29" t="s">
        <v>438</v>
      </c>
      <c r="I29">
        <v>210</v>
      </c>
      <c r="J29">
        <v>34</v>
      </c>
      <c r="K29">
        <v>1686001745.575</v>
      </c>
      <c r="L29">
        <f t="shared" si="0"/>
        <v>1.0865110182161808E-3</v>
      </c>
      <c r="M29">
        <f t="shared" si="1"/>
        <v>1.0865110182161808</v>
      </c>
      <c r="N29">
        <f t="shared" si="2"/>
        <v>6.8295849772930577</v>
      </c>
      <c r="O29">
        <f t="shared" si="3"/>
        <v>395.64137499999998</v>
      </c>
      <c r="P29">
        <f t="shared" si="4"/>
        <v>243.58235020636681</v>
      </c>
      <c r="Q29">
        <f t="shared" si="5"/>
        <v>24.696576403944881</v>
      </c>
      <c r="R29">
        <f t="shared" si="6"/>
        <v>40.113692301479034</v>
      </c>
      <c r="S29">
        <f t="shared" si="7"/>
        <v>7.6228517527924936E-2</v>
      </c>
      <c r="T29">
        <f t="shared" si="8"/>
        <v>3.8426315003978866</v>
      </c>
      <c r="U29">
        <f t="shared" si="9"/>
        <v>7.5398288348926631E-2</v>
      </c>
      <c r="V29">
        <f t="shared" si="10"/>
        <v>4.719776940108663E-2</v>
      </c>
      <c r="W29">
        <f t="shared" si="11"/>
        <v>129.98325600386895</v>
      </c>
      <c r="X29">
        <f t="shared" si="12"/>
        <v>25.126024489873714</v>
      </c>
      <c r="Y29">
        <f t="shared" si="13"/>
        <v>23.964893750000002</v>
      </c>
      <c r="Z29">
        <f t="shared" si="14"/>
        <v>2.9886644058988225</v>
      </c>
      <c r="AA29">
        <f t="shared" si="15"/>
        <v>49.810179128571399</v>
      </c>
      <c r="AB29">
        <f t="shared" si="16"/>
        <v>1.5603960678709827</v>
      </c>
      <c r="AC29">
        <f t="shared" si="17"/>
        <v>3.1326851161150127</v>
      </c>
      <c r="AD29">
        <f t="shared" si="18"/>
        <v>1.4282683380278398</v>
      </c>
      <c r="AE29">
        <f t="shared" si="19"/>
        <v>-47.915135903333571</v>
      </c>
      <c r="AF29">
        <f t="shared" si="20"/>
        <v>162.74799868748835</v>
      </c>
      <c r="AG29">
        <f t="shared" si="21"/>
        <v>8.9009512648512956</v>
      </c>
      <c r="AH29">
        <f t="shared" si="22"/>
        <v>253.71707005287502</v>
      </c>
      <c r="AI29">
        <f t="shared" si="23"/>
        <v>6.4878704741561783</v>
      </c>
      <c r="AJ29">
        <f t="shared" si="24"/>
        <v>1.0779122028835715</v>
      </c>
      <c r="AK29">
        <f t="shared" si="25"/>
        <v>6.8295849772930577</v>
      </c>
      <c r="AL29">
        <v>406.37363505740302</v>
      </c>
      <c r="AM29">
        <v>401.93783255684798</v>
      </c>
      <c r="AN29">
        <v>5.0649537562968E-2</v>
      </c>
      <c r="AO29">
        <v>67.041444983893896</v>
      </c>
      <c r="AP29">
        <f t="shared" si="26"/>
        <v>1.0865110182161808</v>
      </c>
      <c r="AQ29">
        <v>14.752123703735499</v>
      </c>
      <c r="AR29">
        <v>15.393728529597301</v>
      </c>
      <c r="AS29">
        <v>1.81005502269586E-5</v>
      </c>
      <c r="AT29">
        <v>77.902606475803495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54013.621556289363</v>
      </c>
      <c r="AZ29" t="s">
        <v>439</v>
      </c>
      <c r="BA29">
        <v>10043.6</v>
      </c>
      <c r="BB29">
        <v>206.31078664343801</v>
      </c>
      <c r="BC29">
        <v>1032.93</v>
      </c>
      <c r="BD29">
        <f t="shared" si="30"/>
        <v>0.80026643950370502</v>
      </c>
      <c r="BE29">
        <v>-1.3256428239459399</v>
      </c>
      <c r="BF29" t="s">
        <v>498</v>
      </c>
      <c r="BG29">
        <v>10068.4</v>
      </c>
      <c r="BH29">
        <v>309.76783999999998</v>
      </c>
      <c r="BI29">
        <v>447.134736916588</v>
      </c>
      <c r="BJ29">
        <f t="shared" si="31"/>
        <v>0.30721589171054164</v>
      </c>
      <c r="BK29">
        <v>0.5</v>
      </c>
      <c r="BL29">
        <f t="shared" si="32"/>
        <v>673.20163259267827</v>
      </c>
      <c r="BM29">
        <f t="shared" si="33"/>
        <v>6.8295849772930577</v>
      </c>
      <c r="BN29">
        <f t="shared" si="34"/>
        <v>103.40911992897604</v>
      </c>
      <c r="BO29">
        <f t="shared" si="35"/>
        <v>1.2114093915415874E-2</v>
      </c>
      <c r="BP29">
        <f t="shared" si="36"/>
        <v>1.3101090448105597</v>
      </c>
      <c r="BQ29">
        <f t="shared" si="37"/>
        <v>163.52163237151933</v>
      </c>
      <c r="BR29" t="s">
        <v>441</v>
      </c>
      <c r="BS29">
        <v>0</v>
      </c>
      <c r="BT29">
        <f t="shared" si="38"/>
        <v>163.52163237151933</v>
      </c>
      <c r="BU29">
        <f t="shared" si="39"/>
        <v>0.63429002743299745</v>
      </c>
      <c r="BV29">
        <f t="shared" si="40"/>
        <v>0.48434608526616652</v>
      </c>
      <c r="BW29">
        <f t="shared" si="41"/>
        <v>0.67378608821227326</v>
      </c>
      <c r="BX29">
        <f t="shared" si="42"/>
        <v>0.57040380228288023</v>
      </c>
      <c r="BY29">
        <f t="shared" si="43"/>
        <v>0.7086639816956799</v>
      </c>
      <c r="BZ29">
        <f t="shared" si="44"/>
        <v>0.2556787770334023</v>
      </c>
      <c r="CA29">
        <f t="shared" si="45"/>
        <v>0.74432122296659764</v>
      </c>
      <c r="CB29">
        <v>208</v>
      </c>
      <c r="CC29">
        <v>290</v>
      </c>
      <c r="CD29">
        <v>428.08</v>
      </c>
      <c r="CE29">
        <v>265</v>
      </c>
      <c r="CF29">
        <v>10068.4</v>
      </c>
      <c r="CG29">
        <v>426.71</v>
      </c>
      <c r="CH29">
        <v>1.37</v>
      </c>
      <c r="CI29">
        <v>300</v>
      </c>
      <c r="CJ29">
        <v>24.1</v>
      </c>
      <c r="CK29">
        <v>447.134736916588</v>
      </c>
      <c r="CL29">
        <v>1.1270981628372101</v>
      </c>
      <c r="CM29">
        <v>-20.565583390496599</v>
      </c>
      <c r="CN29">
        <v>0.99526418481484402</v>
      </c>
      <c r="CO29">
        <v>0.93845853849051797</v>
      </c>
      <c r="CP29">
        <v>-7.6855877641824298E-3</v>
      </c>
      <c r="CQ29">
        <v>290</v>
      </c>
      <c r="CR29">
        <v>425.46</v>
      </c>
      <c r="CS29">
        <v>695</v>
      </c>
      <c r="CT29">
        <v>10053.9</v>
      </c>
      <c r="CU29">
        <v>426.68</v>
      </c>
      <c r="CV29">
        <v>-1.22</v>
      </c>
      <c r="DJ29">
        <f t="shared" si="46"/>
        <v>800.01087500000006</v>
      </c>
      <c r="DK29">
        <f t="shared" si="47"/>
        <v>673.20163259267827</v>
      </c>
      <c r="DL29">
        <f t="shared" si="48"/>
        <v>0.84149060172798051</v>
      </c>
      <c r="DM29">
        <f t="shared" si="49"/>
        <v>0.16247686133500241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1686001745.575</v>
      </c>
      <c r="DT29">
        <v>395.64137499999998</v>
      </c>
      <c r="DU29">
        <v>399.78899999999999</v>
      </c>
      <c r="DV29">
        <v>15.3901875</v>
      </c>
      <c r="DW29">
        <v>14.75354375</v>
      </c>
      <c r="DX29">
        <v>395.04037499999998</v>
      </c>
      <c r="DY29">
        <v>15.2801875</v>
      </c>
      <c r="DZ29">
        <v>500.11781250000001</v>
      </c>
      <c r="EA29">
        <v>101.2891875</v>
      </c>
      <c r="EB29">
        <v>9.9835074999999995E-2</v>
      </c>
      <c r="EC29">
        <v>24.75049375</v>
      </c>
      <c r="ED29">
        <v>23.964893750000002</v>
      </c>
      <c r="EE29">
        <v>999.9</v>
      </c>
      <c r="EF29">
        <v>0</v>
      </c>
      <c r="EG29">
        <v>0</v>
      </c>
      <c r="EH29">
        <v>10009.686250000001</v>
      </c>
      <c r="EI29">
        <v>0</v>
      </c>
      <c r="EJ29">
        <v>0.221023</v>
      </c>
      <c r="EK29">
        <v>-4.2007793749999998</v>
      </c>
      <c r="EL29">
        <v>401.770625</v>
      </c>
      <c r="EM29">
        <v>405.7756875</v>
      </c>
      <c r="EN29">
        <v>0.63439224999999999</v>
      </c>
      <c r="EO29">
        <v>399.78899999999999</v>
      </c>
      <c r="EP29">
        <v>14.75354375</v>
      </c>
      <c r="EQ29">
        <v>1.55863</v>
      </c>
      <c r="ER29">
        <v>1.4943725000000001</v>
      </c>
      <c r="ES29">
        <v>13.555775000000001</v>
      </c>
      <c r="ET29">
        <v>12.9107</v>
      </c>
      <c r="EU29">
        <v>800.01087500000006</v>
      </c>
      <c r="EV29">
        <v>0.95000200000000001</v>
      </c>
      <c r="EW29">
        <v>4.9997768749999998E-2</v>
      </c>
      <c r="EX29">
        <v>0</v>
      </c>
      <c r="EY29">
        <v>309.76406250000002</v>
      </c>
      <c r="EZ29">
        <v>4.9999900000000004</v>
      </c>
      <c r="FA29">
        <v>3197.131875</v>
      </c>
      <c r="FB29">
        <v>6899.6906250000002</v>
      </c>
      <c r="FC29">
        <v>36.808124999999997</v>
      </c>
      <c r="FD29">
        <v>38.875</v>
      </c>
      <c r="FE29">
        <v>38.25</v>
      </c>
      <c r="FF29">
        <v>39.050375000000003</v>
      </c>
      <c r="FG29">
        <v>39.561999999999998</v>
      </c>
      <c r="FH29">
        <v>755.26250000000005</v>
      </c>
      <c r="FI29">
        <v>39.75</v>
      </c>
      <c r="FJ29">
        <v>0</v>
      </c>
      <c r="FK29">
        <v>2164.7000000476801</v>
      </c>
      <c r="FL29">
        <v>0</v>
      </c>
      <c r="FM29">
        <v>309.76783999999998</v>
      </c>
      <c r="FN29">
        <v>-8.1692308817122403E-2</v>
      </c>
      <c r="FO29">
        <v>-16.493076469236399</v>
      </c>
      <c r="FP29">
        <v>3201.9128000000001</v>
      </c>
      <c r="FQ29">
        <v>15</v>
      </c>
      <c r="FR29">
        <v>1686001777</v>
      </c>
      <c r="FS29" t="s">
        <v>499</v>
      </c>
      <c r="FT29">
        <v>1686001773</v>
      </c>
      <c r="FU29">
        <v>1686001777</v>
      </c>
      <c r="FV29">
        <v>13</v>
      </c>
      <c r="FW29">
        <v>5.5E-2</v>
      </c>
      <c r="FX29">
        <v>1.4E-2</v>
      </c>
      <c r="FY29">
        <v>0.60099999999999998</v>
      </c>
      <c r="FZ29">
        <v>0.11</v>
      </c>
      <c r="GA29">
        <v>400</v>
      </c>
      <c r="GB29">
        <v>15</v>
      </c>
      <c r="GC29">
        <v>0.15</v>
      </c>
      <c r="GD29">
        <v>0.13</v>
      </c>
      <c r="GE29">
        <v>-4.2680709523809499</v>
      </c>
      <c r="GF29">
        <v>-1.42440939136644</v>
      </c>
      <c r="GG29">
        <v>1.0676426214614101</v>
      </c>
      <c r="GH29">
        <v>0</v>
      </c>
      <c r="GI29">
        <v>309.73897058823502</v>
      </c>
      <c r="GJ29">
        <v>0.41508021363455699</v>
      </c>
      <c r="GK29">
        <v>0.14986650634208801</v>
      </c>
      <c r="GL29">
        <v>1</v>
      </c>
      <c r="GM29">
        <v>0.63429742857142901</v>
      </c>
      <c r="GN29">
        <v>2.5625742250139201E-2</v>
      </c>
      <c r="GO29">
        <v>4.1351538414570602E-3</v>
      </c>
      <c r="GP29">
        <v>1</v>
      </c>
      <c r="GQ29">
        <v>2</v>
      </c>
      <c r="GR29">
        <v>3</v>
      </c>
      <c r="GS29" t="s">
        <v>453</v>
      </c>
      <c r="GT29">
        <v>2.95201</v>
      </c>
      <c r="GU29">
        <v>2.7111200000000002</v>
      </c>
      <c r="GV29">
        <v>0.104786</v>
      </c>
      <c r="GW29">
        <v>0.105361</v>
      </c>
      <c r="GX29">
        <v>8.4988900000000006E-2</v>
      </c>
      <c r="GY29">
        <v>8.2908099999999998E-2</v>
      </c>
      <c r="GZ29">
        <v>27892.1</v>
      </c>
      <c r="HA29">
        <v>32281.3</v>
      </c>
      <c r="HB29">
        <v>31050.5</v>
      </c>
      <c r="HC29">
        <v>34748.300000000003</v>
      </c>
      <c r="HD29">
        <v>38734.300000000003</v>
      </c>
      <c r="HE29">
        <v>39449.199999999997</v>
      </c>
      <c r="HF29">
        <v>42689.2</v>
      </c>
      <c r="HG29">
        <v>43084.5</v>
      </c>
      <c r="HH29">
        <v>2.0822500000000002</v>
      </c>
      <c r="HI29">
        <v>2.1953</v>
      </c>
      <c r="HJ29">
        <v>0.12595200000000001</v>
      </c>
      <c r="HK29">
        <v>0</v>
      </c>
      <c r="HL29">
        <v>21.914400000000001</v>
      </c>
      <c r="HM29">
        <v>999.9</v>
      </c>
      <c r="HN29">
        <v>36.369</v>
      </c>
      <c r="HO29">
        <v>32.256999999999998</v>
      </c>
      <c r="HP29">
        <v>17.3977</v>
      </c>
      <c r="HQ29">
        <v>57.369300000000003</v>
      </c>
      <c r="HR29">
        <v>19.599399999999999</v>
      </c>
      <c r="HS29">
        <v>1</v>
      </c>
      <c r="HT29">
        <v>-0.34026200000000001</v>
      </c>
      <c r="HU29">
        <v>-1.5957699999999999</v>
      </c>
      <c r="HV29">
        <v>20.291399999999999</v>
      </c>
      <c r="HW29">
        <v>5.2472399999999997</v>
      </c>
      <c r="HX29">
        <v>11.986000000000001</v>
      </c>
      <c r="HY29">
        <v>4.9734499999999997</v>
      </c>
      <c r="HZ29">
        <v>3.29765</v>
      </c>
      <c r="IA29">
        <v>9999</v>
      </c>
      <c r="IB29">
        <v>9999</v>
      </c>
      <c r="IC29">
        <v>999.9</v>
      </c>
      <c r="ID29">
        <v>9999</v>
      </c>
      <c r="IE29">
        <v>4.9718999999999998</v>
      </c>
      <c r="IF29">
        <v>1.85379</v>
      </c>
      <c r="IG29">
        <v>1.85486</v>
      </c>
      <c r="IH29">
        <v>1.8591299999999999</v>
      </c>
      <c r="II29">
        <v>1.85348</v>
      </c>
      <c r="IJ29">
        <v>1.85791</v>
      </c>
      <c r="IK29">
        <v>1.8551</v>
      </c>
      <c r="IL29">
        <v>1.85364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0.60099999999999998</v>
      </c>
      <c r="JA29">
        <v>0.11</v>
      </c>
      <c r="JB29">
        <v>0.800817291111944</v>
      </c>
      <c r="JC29">
        <v>-6.8838208586326796E-4</v>
      </c>
      <c r="JD29">
        <v>1.2146953680521199E-7</v>
      </c>
      <c r="JE29">
        <v>-3.3979593155360199E-13</v>
      </c>
      <c r="JF29">
        <v>-1.62853205087156E-2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35.700000000000003</v>
      </c>
      <c r="JO29">
        <v>35.799999999999997</v>
      </c>
      <c r="JP29">
        <v>0.95459000000000005</v>
      </c>
      <c r="JQ29">
        <v>2.4352999999999998</v>
      </c>
      <c r="JR29">
        <v>1.5966800000000001</v>
      </c>
      <c r="JS29">
        <v>2.3071299999999999</v>
      </c>
      <c r="JT29">
        <v>1.5905800000000001</v>
      </c>
      <c r="JU29">
        <v>2.4719199999999999</v>
      </c>
      <c r="JV29">
        <v>34.692100000000003</v>
      </c>
      <c r="JW29">
        <v>14.3247</v>
      </c>
      <c r="JX29">
        <v>18</v>
      </c>
      <c r="JY29">
        <v>497.26900000000001</v>
      </c>
      <c r="JZ29">
        <v>550.85299999999995</v>
      </c>
      <c r="KA29">
        <v>25.000800000000002</v>
      </c>
      <c r="KB29">
        <v>22.766999999999999</v>
      </c>
      <c r="KC29">
        <v>29.9999</v>
      </c>
      <c r="KD29">
        <v>22.8339</v>
      </c>
      <c r="KE29">
        <v>22.823699999999999</v>
      </c>
      <c r="KF29">
        <v>19.1355</v>
      </c>
      <c r="KG29">
        <v>6.4543799999999996</v>
      </c>
      <c r="KH29">
        <v>30.3611</v>
      </c>
      <c r="KI29">
        <v>25</v>
      </c>
      <c r="KJ29">
        <v>400</v>
      </c>
      <c r="KK29">
        <v>14.7509</v>
      </c>
      <c r="KL29">
        <v>101.084</v>
      </c>
      <c r="KM29">
        <v>101.255</v>
      </c>
    </row>
    <row r="30" spans="1:299" x14ac:dyDescent="0.2">
      <c r="A30">
        <v>14</v>
      </c>
      <c r="B30">
        <v>1686003123</v>
      </c>
      <c r="C30">
        <v>22923.9000000954</v>
      </c>
      <c r="D30" t="s">
        <v>500</v>
      </c>
      <c r="E30" t="s">
        <v>501</v>
      </c>
      <c r="F30">
        <v>30</v>
      </c>
      <c r="G30" s="1">
        <v>23.6</v>
      </c>
      <c r="H30" t="s">
        <v>450</v>
      </c>
      <c r="I30">
        <v>40</v>
      </c>
      <c r="J30">
        <v>34</v>
      </c>
      <c r="K30">
        <v>1686003115</v>
      </c>
      <c r="L30">
        <f t="shared" si="0"/>
        <v>1.0505496477585267E-3</v>
      </c>
      <c r="M30">
        <f t="shared" si="1"/>
        <v>1.0505496477585268</v>
      </c>
      <c r="N30">
        <f t="shared" si="2"/>
        <v>5.4472931952686228</v>
      </c>
      <c r="O30">
        <f t="shared" si="3"/>
        <v>396.21600000000001</v>
      </c>
      <c r="P30">
        <f t="shared" si="4"/>
        <v>253.00180725237954</v>
      </c>
      <c r="Q30">
        <f t="shared" si="5"/>
        <v>25.655021676778347</v>
      </c>
      <c r="R30">
        <f t="shared" si="6"/>
        <v>40.177302206171518</v>
      </c>
      <c r="S30">
        <f t="shared" si="7"/>
        <v>6.5189474102637535E-2</v>
      </c>
      <c r="T30">
        <f t="shared" si="8"/>
        <v>3.8390789771801903</v>
      </c>
      <c r="U30">
        <f t="shared" si="9"/>
        <v>6.4580701276498884E-2</v>
      </c>
      <c r="V30">
        <f t="shared" si="10"/>
        <v>4.0417160154181515E-2</v>
      </c>
      <c r="W30">
        <f t="shared" si="11"/>
        <v>129.98316673347898</v>
      </c>
      <c r="X30">
        <f t="shared" si="12"/>
        <v>26.274752633037817</v>
      </c>
      <c r="Y30">
        <f t="shared" si="13"/>
        <v>25.553646666666701</v>
      </c>
      <c r="Z30">
        <f t="shared" si="14"/>
        <v>3.2861581566821321</v>
      </c>
      <c r="AA30">
        <f t="shared" si="15"/>
        <v>50.018614539460614</v>
      </c>
      <c r="AB30">
        <f t="shared" si="16"/>
        <v>1.6769874955836481</v>
      </c>
      <c r="AC30">
        <f t="shared" si="17"/>
        <v>3.3527268018602188</v>
      </c>
      <c r="AD30">
        <f t="shared" si="18"/>
        <v>1.6091706610984839</v>
      </c>
      <c r="AE30">
        <f t="shared" si="19"/>
        <v>-46.32923946615103</v>
      </c>
      <c r="AF30">
        <f t="shared" si="20"/>
        <v>70.000834043896518</v>
      </c>
      <c r="AG30">
        <f t="shared" si="21"/>
        <v>3.8850125462472413</v>
      </c>
      <c r="AH30">
        <f t="shared" si="22"/>
        <v>157.53977385747174</v>
      </c>
      <c r="AI30">
        <f t="shared" si="23"/>
        <v>6.2347936565552002</v>
      </c>
      <c r="AJ30">
        <f t="shared" si="24"/>
        <v>1.0171063166277046</v>
      </c>
      <c r="AK30">
        <f t="shared" si="25"/>
        <v>5.4472931952686228</v>
      </c>
      <c r="AL30">
        <v>406.791810272813</v>
      </c>
      <c r="AM30">
        <v>403.09446666666599</v>
      </c>
      <c r="AN30">
        <v>6.8933606457482699E-2</v>
      </c>
      <c r="AO30">
        <v>67.040262599155696</v>
      </c>
      <c r="AP30">
        <f t="shared" si="26"/>
        <v>1.0505496477585268</v>
      </c>
      <c r="AQ30">
        <v>15.933351105295401</v>
      </c>
      <c r="AR30">
        <v>16.5544139393939</v>
      </c>
      <c r="AS30">
        <v>-1.9901119298692201E-4</v>
      </c>
      <c r="AT30">
        <v>77.833433635193899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53738.508518283568</v>
      </c>
      <c r="AZ30" t="s">
        <v>439</v>
      </c>
      <c r="BA30">
        <v>10043.6</v>
      </c>
      <c r="BB30">
        <v>206.31078664343801</v>
      </c>
      <c r="BC30">
        <v>1032.93</v>
      </c>
      <c r="BD30">
        <f t="shared" si="30"/>
        <v>0.80026643950370502</v>
      </c>
      <c r="BE30">
        <v>-1.3256428239459399</v>
      </c>
      <c r="BF30" t="s">
        <v>502</v>
      </c>
      <c r="BG30">
        <v>10080.5</v>
      </c>
      <c r="BH30">
        <v>297.24323076923099</v>
      </c>
      <c r="BI30">
        <v>434.33387977315101</v>
      </c>
      <c r="BJ30">
        <f t="shared" si="31"/>
        <v>0.31563425140935664</v>
      </c>
      <c r="BK30">
        <v>0.5</v>
      </c>
      <c r="BL30">
        <f t="shared" si="32"/>
        <v>673.20279171682864</v>
      </c>
      <c r="BM30">
        <f t="shared" si="33"/>
        <v>5.4472931952686228</v>
      </c>
      <c r="BN30">
        <f t="shared" si="34"/>
        <v>106.24292960511512</v>
      </c>
      <c r="BO30">
        <f t="shared" si="35"/>
        <v>1.0060766388003161E-2</v>
      </c>
      <c r="BP30">
        <f t="shared" si="36"/>
        <v>1.3781934776524707</v>
      </c>
      <c r="BQ30">
        <f t="shared" si="37"/>
        <v>161.77793372275423</v>
      </c>
      <c r="BR30" t="s">
        <v>441</v>
      </c>
      <c r="BS30">
        <v>0</v>
      </c>
      <c r="BT30">
        <f t="shared" si="38"/>
        <v>161.77793372275423</v>
      </c>
      <c r="BU30">
        <f t="shared" si="39"/>
        <v>0.62752633110903178</v>
      </c>
      <c r="BV30">
        <f t="shared" si="40"/>
        <v>0.5029816850099883</v>
      </c>
      <c r="BW30">
        <f t="shared" si="41"/>
        <v>0.68713160812999174</v>
      </c>
      <c r="BX30">
        <f t="shared" si="42"/>
        <v>0.60121388199016645</v>
      </c>
      <c r="BY30">
        <f t="shared" si="43"/>
        <v>0.72414977846473627</v>
      </c>
      <c r="BZ30">
        <f t="shared" si="44"/>
        <v>0.27375337527695942</v>
      </c>
      <c r="CA30">
        <f t="shared" si="45"/>
        <v>0.72624662472304058</v>
      </c>
      <c r="CB30">
        <v>209</v>
      </c>
      <c r="CC30">
        <v>290</v>
      </c>
      <c r="CD30">
        <v>411.05</v>
      </c>
      <c r="CE30">
        <v>125</v>
      </c>
      <c r="CF30">
        <v>10080.5</v>
      </c>
      <c r="CG30">
        <v>409.95</v>
      </c>
      <c r="CH30">
        <v>1.1000000000000001</v>
      </c>
      <c r="CI30">
        <v>300</v>
      </c>
      <c r="CJ30">
        <v>24.1</v>
      </c>
      <c r="CK30">
        <v>434.33387977315101</v>
      </c>
      <c r="CL30">
        <v>1.2428112478457001</v>
      </c>
      <c r="CM30">
        <v>-24.581488532221801</v>
      </c>
      <c r="CN30">
        <v>1.09705681535392</v>
      </c>
      <c r="CO30">
        <v>0.94717607883533395</v>
      </c>
      <c r="CP30">
        <v>-7.6835810901001098E-3</v>
      </c>
      <c r="CQ30">
        <v>290</v>
      </c>
      <c r="CR30">
        <v>406.95</v>
      </c>
      <c r="CS30">
        <v>675</v>
      </c>
      <c r="CT30">
        <v>10051.1</v>
      </c>
      <c r="CU30">
        <v>409.88</v>
      </c>
      <c r="CV30">
        <v>-2.93</v>
      </c>
      <c r="DJ30">
        <f t="shared" si="46"/>
        <v>800.01246666666702</v>
      </c>
      <c r="DK30">
        <f t="shared" si="47"/>
        <v>673.20279171682864</v>
      </c>
      <c r="DL30">
        <f t="shared" si="48"/>
        <v>0.84149037642100288</v>
      </c>
      <c r="DM30">
        <f t="shared" si="49"/>
        <v>0.16247642649253582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1686003115</v>
      </c>
      <c r="DT30">
        <v>396.21600000000001</v>
      </c>
      <c r="DU30">
        <v>400.19806666666699</v>
      </c>
      <c r="DV30">
        <v>16.537926666666699</v>
      </c>
      <c r="DW30">
        <v>15.937846666666699</v>
      </c>
      <c r="DX30">
        <v>395.66899999999998</v>
      </c>
      <c r="DY30">
        <v>16.4219266666667</v>
      </c>
      <c r="DZ30">
        <v>500.07606666666697</v>
      </c>
      <c r="EA30">
        <v>101.3026</v>
      </c>
      <c r="EB30">
        <v>9.9923386666666697E-2</v>
      </c>
      <c r="EC30">
        <v>25.891860000000001</v>
      </c>
      <c r="ED30">
        <v>25.553646666666701</v>
      </c>
      <c r="EE30">
        <v>999.9</v>
      </c>
      <c r="EF30">
        <v>0</v>
      </c>
      <c r="EG30">
        <v>0</v>
      </c>
      <c r="EH30">
        <v>9994.9513333333307</v>
      </c>
      <c r="EI30">
        <v>0</v>
      </c>
      <c r="EJ30">
        <v>0.221023</v>
      </c>
      <c r="EK30">
        <v>-3.9266000000000001</v>
      </c>
      <c r="EL30">
        <v>402.94833333333298</v>
      </c>
      <c r="EM30">
        <v>406.67959999999999</v>
      </c>
      <c r="EN30">
        <v>0.63234673333333302</v>
      </c>
      <c r="EO30">
        <v>400.19806666666699</v>
      </c>
      <c r="EP30">
        <v>15.937846666666699</v>
      </c>
      <c r="EQ30">
        <v>1.6786013333333301</v>
      </c>
      <c r="ER30">
        <v>1.61454266666667</v>
      </c>
      <c r="ES30">
        <v>14.69994</v>
      </c>
      <c r="ET30">
        <v>14.0983133333333</v>
      </c>
      <c r="EU30">
        <v>800.01246666666702</v>
      </c>
      <c r="EV30">
        <v>0.95000926666666696</v>
      </c>
      <c r="EW30">
        <v>4.9990826666666703E-2</v>
      </c>
      <c r="EX30">
        <v>0</v>
      </c>
      <c r="EY30">
        <v>297.28739999999999</v>
      </c>
      <c r="EZ30">
        <v>4.9999900000000004</v>
      </c>
      <c r="FA30">
        <v>3188.09666666667</v>
      </c>
      <c r="FB30">
        <v>6899.7226666666702</v>
      </c>
      <c r="FC30">
        <v>37.6788666666667</v>
      </c>
      <c r="FD30">
        <v>41</v>
      </c>
      <c r="FE30">
        <v>39.158066666666699</v>
      </c>
      <c r="FF30">
        <v>40.186999999999998</v>
      </c>
      <c r="FG30">
        <v>40.553733333333298</v>
      </c>
      <c r="FH30">
        <v>755.26866666666695</v>
      </c>
      <c r="FI30">
        <v>39.744</v>
      </c>
      <c r="FJ30">
        <v>0</v>
      </c>
      <c r="FK30">
        <v>1367.2999999523199</v>
      </c>
      <c r="FL30">
        <v>0</v>
      </c>
      <c r="FM30">
        <v>297.24323076923099</v>
      </c>
      <c r="FN30">
        <v>-0.95849573143854905</v>
      </c>
      <c r="FO30">
        <v>-221.329576029512</v>
      </c>
      <c r="FP30">
        <v>3173.2580769230799</v>
      </c>
      <c r="FQ30">
        <v>15</v>
      </c>
      <c r="FR30">
        <v>1686003148</v>
      </c>
      <c r="FS30" t="s">
        <v>503</v>
      </c>
      <c r="FT30">
        <v>1686003145</v>
      </c>
      <c r="FU30">
        <v>1686003148</v>
      </c>
      <c r="FV30">
        <v>14</v>
      </c>
      <c r="FW30">
        <v>-5.3999999999999999E-2</v>
      </c>
      <c r="FX30">
        <v>-1.7999999999999999E-2</v>
      </c>
      <c r="FY30">
        <v>0.54700000000000004</v>
      </c>
      <c r="FZ30">
        <v>0.11600000000000001</v>
      </c>
      <c r="GA30">
        <v>399</v>
      </c>
      <c r="GB30">
        <v>16</v>
      </c>
      <c r="GC30">
        <v>0.39</v>
      </c>
      <c r="GD30">
        <v>0.11</v>
      </c>
      <c r="GE30">
        <v>-3.90953523809524</v>
      </c>
      <c r="GF30">
        <v>-0.68677714285714497</v>
      </c>
      <c r="GG30">
        <v>0.66013935366217502</v>
      </c>
      <c r="GH30">
        <v>0</v>
      </c>
      <c r="GI30">
        <v>297.31247058823499</v>
      </c>
      <c r="GJ30">
        <v>-0.59422459863794796</v>
      </c>
      <c r="GK30">
        <v>0.15043255969802699</v>
      </c>
      <c r="GL30">
        <v>1</v>
      </c>
      <c r="GM30">
        <v>0.63525128571428602</v>
      </c>
      <c r="GN30">
        <v>-3.7847298701299402E-2</v>
      </c>
      <c r="GO30">
        <v>4.3413606397167299E-3</v>
      </c>
      <c r="GP30">
        <v>1</v>
      </c>
      <c r="GQ30">
        <v>2</v>
      </c>
      <c r="GR30">
        <v>3</v>
      </c>
      <c r="GS30" t="s">
        <v>453</v>
      </c>
      <c r="GT30">
        <v>2.9492699999999998</v>
      </c>
      <c r="GU30">
        <v>2.7106499999999998</v>
      </c>
      <c r="GV30">
        <v>0.104326</v>
      </c>
      <c r="GW30">
        <v>0.104739</v>
      </c>
      <c r="GX30">
        <v>8.9013400000000006E-2</v>
      </c>
      <c r="GY30">
        <v>8.7214600000000003E-2</v>
      </c>
      <c r="GZ30">
        <v>27779.4</v>
      </c>
      <c r="HA30">
        <v>32150.1</v>
      </c>
      <c r="HB30">
        <v>30923.200000000001</v>
      </c>
      <c r="HC30">
        <v>34598.400000000001</v>
      </c>
      <c r="HD30">
        <v>38404.1</v>
      </c>
      <c r="HE30">
        <v>39101.599999999999</v>
      </c>
      <c r="HF30">
        <v>42515.6</v>
      </c>
      <c r="HG30">
        <v>42908.3</v>
      </c>
      <c r="HH30">
        <v>2.0465300000000002</v>
      </c>
      <c r="HI30">
        <v>2.1555200000000001</v>
      </c>
      <c r="HJ30">
        <v>4.7907199999999997E-2</v>
      </c>
      <c r="HK30">
        <v>0</v>
      </c>
      <c r="HL30">
        <v>24.734000000000002</v>
      </c>
      <c r="HM30">
        <v>999.9</v>
      </c>
      <c r="HN30">
        <v>37.932000000000002</v>
      </c>
      <c r="HO30">
        <v>33.475000000000001</v>
      </c>
      <c r="HP30">
        <v>19.429099999999998</v>
      </c>
      <c r="HQ30">
        <v>59.609400000000001</v>
      </c>
      <c r="HR30">
        <v>19.551300000000001</v>
      </c>
      <c r="HS30">
        <v>1</v>
      </c>
      <c r="HT30">
        <v>-0.14415700000000001</v>
      </c>
      <c r="HU30">
        <v>-0.18431400000000001</v>
      </c>
      <c r="HV30">
        <v>20.293800000000001</v>
      </c>
      <c r="HW30">
        <v>5.2461900000000004</v>
      </c>
      <c r="HX30">
        <v>11.9861</v>
      </c>
      <c r="HY30">
        <v>4.9720000000000004</v>
      </c>
      <c r="HZ30">
        <v>3.2970799999999998</v>
      </c>
      <c r="IA30">
        <v>9999</v>
      </c>
      <c r="IB30">
        <v>9999</v>
      </c>
      <c r="IC30">
        <v>999.9</v>
      </c>
      <c r="ID30">
        <v>9999</v>
      </c>
      <c r="IE30">
        <v>4.9718600000000004</v>
      </c>
      <c r="IF30">
        <v>1.85399</v>
      </c>
      <c r="IG30">
        <v>1.8550199999999999</v>
      </c>
      <c r="IH30">
        <v>1.85928</v>
      </c>
      <c r="II30">
        <v>1.85361</v>
      </c>
      <c r="IJ30">
        <v>1.8580300000000001</v>
      </c>
      <c r="IK30">
        <v>1.8552500000000001</v>
      </c>
      <c r="IL30">
        <v>1.85375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0.54700000000000004</v>
      </c>
      <c r="JA30">
        <v>0.11600000000000001</v>
      </c>
      <c r="JB30">
        <v>0.85584857788934099</v>
      </c>
      <c r="JC30">
        <v>-6.8838208586326796E-4</v>
      </c>
      <c r="JD30">
        <v>1.2146953680521199E-7</v>
      </c>
      <c r="JE30">
        <v>-3.3979593155360199E-13</v>
      </c>
      <c r="JF30">
        <v>-1.8567041793534299E-3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22.5</v>
      </c>
      <c r="JO30">
        <v>22.4</v>
      </c>
      <c r="JP30">
        <v>0.94970699999999997</v>
      </c>
      <c r="JQ30">
        <v>2.4316399999999998</v>
      </c>
      <c r="JR30">
        <v>1.5966800000000001</v>
      </c>
      <c r="JS30">
        <v>2.3132299999999999</v>
      </c>
      <c r="JT30">
        <v>1.5905800000000001</v>
      </c>
      <c r="JU30">
        <v>2.50854</v>
      </c>
      <c r="JV30">
        <v>38.427900000000001</v>
      </c>
      <c r="JW30">
        <v>13.886900000000001</v>
      </c>
      <c r="JX30">
        <v>18</v>
      </c>
      <c r="JY30">
        <v>497.61799999999999</v>
      </c>
      <c r="JZ30">
        <v>548.20399999999995</v>
      </c>
      <c r="KA30">
        <v>24.999099999999999</v>
      </c>
      <c r="KB30">
        <v>25.475100000000001</v>
      </c>
      <c r="KC30">
        <v>30.000299999999999</v>
      </c>
      <c r="KD30">
        <v>25.221299999999999</v>
      </c>
      <c r="KE30">
        <v>25.151</v>
      </c>
      <c r="KF30">
        <v>19.04</v>
      </c>
      <c r="KG30">
        <v>13.554399999999999</v>
      </c>
      <c r="KH30">
        <v>43.2545</v>
      </c>
      <c r="KI30">
        <v>25</v>
      </c>
      <c r="KJ30">
        <v>400</v>
      </c>
      <c r="KK30">
        <v>15.948399999999999</v>
      </c>
      <c r="KL30">
        <v>100.67100000000001</v>
      </c>
      <c r="KM30">
        <v>100.831</v>
      </c>
    </row>
    <row r="31" spans="1:299" x14ac:dyDescent="0.2">
      <c r="A31">
        <v>15</v>
      </c>
      <c r="B31">
        <v>1686005352</v>
      </c>
      <c r="C31">
        <v>25152.9000000954</v>
      </c>
      <c r="D31" t="s">
        <v>504</v>
      </c>
      <c r="E31" t="s">
        <v>505</v>
      </c>
      <c r="F31">
        <v>30</v>
      </c>
      <c r="G31">
        <v>23.9</v>
      </c>
      <c r="H31" t="s">
        <v>438</v>
      </c>
      <c r="I31">
        <v>220</v>
      </c>
      <c r="J31">
        <v>53</v>
      </c>
      <c r="K31">
        <v>1686005343.5</v>
      </c>
      <c r="L31">
        <f t="shared" si="0"/>
        <v>1.3681855574839441E-3</v>
      </c>
      <c r="M31">
        <f t="shared" si="1"/>
        <v>1.3681855574839441</v>
      </c>
      <c r="N31">
        <f t="shared" si="2"/>
        <v>8.6968942164632601</v>
      </c>
      <c r="O31">
        <f t="shared" si="3"/>
        <v>394.29199999999997</v>
      </c>
      <c r="P31">
        <f t="shared" si="4"/>
        <v>239.15636102241771</v>
      </c>
      <c r="Q31">
        <f t="shared" si="5"/>
        <v>24.234904744197301</v>
      </c>
      <c r="R31">
        <f t="shared" si="6"/>
        <v>39.955571411723099</v>
      </c>
      <c r="S31">
        <f t="shared" si="7"/>
        <v>9.5275932614370007E-2</v>
      </c>
      <c r="T31">
        <f t="shared" si="8"/>
        <v>3.8385368744542716</v>
      </c>
      <c r="U31">
        <f t="shared" si="9"/>
        <v>9.3981400656892866E-2</v>
      </c>
      <c r="V31">
        <f t="shared" si="10"/>
        <v>5.8853218551953683E-2</v>
      </c>
      <c r="W31">
        <f t="shared" si="11"/>
        <v>129.9775710621872</v>
      </c>
      <c r="X31">
        <f t="shared" si="12"/>
        <v>24.921592539771222</v>
      </c>
      <c r="Y31">
        <f t="shared" si="13"/>
        <v>23.972918750000002</v>
      </c>
      <c r="Z31">
        <f t="shared" si="14"/>
        <v>2.9901058110790815</v>
      </c>
      <c r="AA31">
        <f t="shared" si="15"/>
        <v>49.849973207053786</v>
      </c>
      <c r="AB31">
        <f t="shared" si="16"/>
        <v>1.5478987660404091</v>
      </c>
      <c r="AC31">
        <f t="shared" si="17"/>
        <v>3.105114539602964</v>
      </c>
      <c r="AD31">
        <f t="shared" si="18"/>
        <v>1.4422070450386724</v>
      </c>
      <c r="AE31">
        <f t="shared" si="19"/>
        <v>-60.336983085041936</v>
      </c>
      <c r="AF31">
        <f t="shared" si="20"/>
        <v>130.30437265462251</v>
      </c>
      <c r="AG31">
        <f t="shared" si="21"/>
        <v>7.1291213934594522</v>
      </c>
      <c r="AH31">
        <f t="shared" si="22"/>
        <v>207.07408202522723</v>
      </c>
      <c r="AI31">
        <f t="shared" si="23"/>
        <v>8.1048121892855196</v>
      </c>
      <c r="AJ31">
        <f t="shared" si="24"/>
        <v>1.3409792602044488</v>
      </c>
      <c r="AK31">
        <f t="shared" si="25"/>
        <v>8.6968942164632601</v>
      </c>
      <c r="AL31">
        <v>405.72425112259202</v>
      </c>
      <c r="AM31">
        <v>400.200672727273</v>
      </c>
      <c r="AN31">
        <v>4.1914667740924401E-2</v>
      </c>
      <c r="AO31">
        <v>67.041393011726299</v>
      </c>
      <c r="AP31">
        <f t="shared" si="26"/>
        <v>1.3681855574839441</v>
      </c>
      <c r="AQ31">
        <v>14.475050549632</v>
      </c>
      <c r="AR31">
        <v>15.282596969697</v>
      </c>
      <c r="AS31">
        <v>1.03994762064551E-4</v>
      </c>
      <c r="AT31">
        <v>77.900445520991397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53959.253333987828</v>
      </c>
      <c r="AZ31" t="s">
        <v>439</v>
      </c>
      <c r="BA31">
        <v>10043.6</v>
      </c>
      <c r="BB31">
        <v>206.31078664343801</v>
      </c>
      <c r="BC31">
        <v>1032.93</v>
      </c>
      <c r="BD31">
        <f t="shared" si="30"/>
        <v>0.80026643950370502</v>
      </c>
      <c r="BE31">
        <v>-1.3256428239459399</v>
      </c>
      <c r="BF31" t="s">
        <v>506</v>
      </c>
      <c r="BG31">
        <v>10085.4</v>
      </c>
      <c r="BH31">
        <v>267.34683999999999</v>
      </c>
      <c r="BI31">
        <v>427.46510407275599</v>
      </c>
      <c r="BJ31">
        <f t="shared" si="31"/>
        <v>0.37457622282426906</v>
      </c>
      <c r="BK31">
        <v>0.5</v>
      </c>
      <c r="BL31">
        <f t="shared" si="32"/>
        <v>673.1689627783353</v>
      </c>
      <c r="BM31">
        <f t="shared" si="33"/>
        <v>8.6968942164632601</v>
      </c>
      <c r="BN31">
        <f t="shared" si="34"/>
        <v>126.0765437000199</v>
      </c>
      <c r="BO31">
        <f t="shared" si="35"/>
        <v>1.4888590524203171E-2</v>
      </c>
      <c r="BP31">
        <f t="shared" si="36"/>
        <v>1.4164077726077773</v>
      </c>
      <c r="BQ31">
        <f t="shared" si="37"/>
        <v>160.8154310071605</v>
      </c>
      <c r="BR31" t="s">
        <v>441</v>
      </c>
      <c r="BS31">
        <v>0</v>
      </c>
      <c r="BT31">
        <f t="shared" si="38"/>
        <v>160.8154310071605</v>
      </c>
      <c r="BU31">
        <f t="shared" si="39"/>
        <v>0.62379284419953684</v>
      </c>
      <c r="BV31">
        <f t="shared" si="40"/>
        <v>0.6004817565756666</v>
      </c>
      <c r="BW31">
        <f t="shared" si="41"/>
        <v>0.69424926202811221</v>
      </c>
      <c r="BX31">
        <f t="shared" si="42"/>
        <v>0.72401147729765936</v>
      </c>
      <c r="BY31">
        <f t="shared" si="43"/>
        <v>0.73245925831883218</v>
      </c>
      <c r="BZ31">
        <f t="shared" si="44"/>
        <v>0.36120394202397405</v>
      </c>
      <c r="CA31">
        <f t="shared" si="45"/>
        <v>0.6387960579760259</v>
      </c>
      <c r="CB31">
        <v>210</v>
      </c>
      <c r="CC31">
        <v>290</v>
      </c>
      <c r="CD31">
        <v>403.4</v>
      </c>
      <c r="CE31">
        <v>125</v>
      </c>
      <c r="CF31">
        <v>10085.4</v>
      </c>
      <c r="CG31">
        <v>402.85</v>
      </c>
      <c r="CH31">
        <v>0.55000000000000004</v>
      </c>
      <c r="CI31">
        <v>300</v>
      </c>
      <c r="CJ31">
        <v>24.1</v>
      </c>
      <c r="CK31">
        <v>427.46510407275599</v>
      </c>
      <c r="CL31">
        <v>0.96898262098283205</v>
      </c>
      <c r="CM31">
        <v>-24.8273096802263</v>
      </c>
      <c r="CN31">
        <v>0.85591222750412199</v>
      </c>
      <c r="CO31">
        <v>0.96779376268005002</v>
      </c>
      <c r="CP31">
        <v>-7.6868162402669599E-3</v>
      </c>
      <c r="CQ31">
        <v>290</v>
      </c>
      <c r="CR31">
        <v>401.52</v>
      </c>
      <c r="CS31">
        <v>725</v>
      </c>
      <c r="CT31">
        <v>10056.1</v>
      </c>
      <c r="CU31">
        <v>402.78</v>
      </c>
      <c r="CV31">
        <v>-1.26</v>
      </c>
      <c r="DJ31">
        <f t="shared" si="46"/>
        <v>799.97162500000002</v>
      </c>
      <c r="DK31">
        <f t="shared" si="47"/>
        <v>673.1689627783353</v>
      </c>
      <c r="DL31">
        <f t="shared" si="48"/>
        <v>0.8414910501086027</v>
      </c>
      <c r="DM31">
        <f t="shared" si="49"/>
        <v>0.16247772670960323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1686005343.5</v>
      </c>
      <c r="DT31">
        <v>394.29199999999997</v>
      </c>
      <c r="DU31">
        <v>399.47112499999997</v>
      </c>
      <c r="DV31">
        <v>15.275068750000001</v>
      </c>
      <c r="DW31">
        <v>14.482925</v>
      </c>
      <c r="DX31">
        <v>393.65199999999999</v>
      </c>
      <c r="DY31">
        <v>15.17806875</v>
      </c>
      <c r="DZ31">
        <v>500.09699999999998</v>
      </c>
      <c r="EA31">
        <v>101.235125</v>
      </c>
      <c r="EB31">
        <v>9.9853675000000003E-2</v>
      </c>
      <c r="EC31">
        <v>24.60258125</v>
      </c>
      <c r="ED31">
        <v>23.972918750000002</v>
      </c>
      <c r="EE31">
        <v>999.9</v>
      </c>
      <c r="EF31">
        <v>0</v>
      </c>
      <c r="EG31">
        <v>0</v>
      </c>
      <c r="EH31">
        <v>9999.5662499999999</v>
      </c>
      <c r="EI31">
        <v>0</v>
      </c>
      <c r="EJ31">
        <v>0.221023</v>
      </c>
      <c r="EK31">
        <v>-5.2688556249999996</v>
      </c>
      <c r="EL31">
        <v>400.31912499999999</v>
      </c>
      <c r="EM31">
        <v>405.3415</v>
      </c>
      <c r="EN31">
        <v>0.7975295</v>
      </c>
      <c r="EO31">
        <v>399.47112499999997</v>
      </c>
      <c r="EP31">
        <v>14.482925</v>
      </c>
      <c r="EQ31">
        <v>1.5469181249999999</v>
      </c>
      <c r="ER31">
        <v>1.46618125</v>
      </c>
      <c r="ES31">
        <v>13.43996875</v>
      </c>
      <c r="ET31">
        <v>12.61996875</v>
      </c>
      <c r="EU31">
        <v>799.97162500000002</v>
      </c>
      <c r="EV31">
        <v>0.949987625</v>
      </c>
      <c r="EW31">
        <v>5.0012293749999999E-2</v>
      </c>
      <c r="EX31">
        <v>0</v>
      </c>
      <c r="EY31">
        <v>267.29975000000002</v>
      </c>
      <c r="EZ31">
        <v>4.9999900000000004</v>
      </c>
      <c r="FA31">
        <v>2929.9675000000002</v>
      </c>
      <c r="FB31">
        <v>6899.3143749999999</v>
      </c>
      <c r="FC31">
        <v>35.503875000000001</v>
      </c>
      <c r="FD31">
        <v>38.625</v>
      </c>
      <c r="FE31">
        <v>37.042625000000001</v>
      </c>
      <c r="FF31">
        <v>38.16375</v>
      </c>
      <c r="FG31">
        <v>38.496062500000001</v>
      </c>
      <c r="FH31">
        <v>755.21312499999999</v>
      </c>
      <c r="FI31">
        <v>39.76</v>
      </c>
      <c r="FJ31">
        <v>0</v>
      </c>
      <c r="FK31">
        <v>2227.0999999046298</v>
      </c>
      <c r="FL31">
        <v>0</v>
      </c>
      <c r="FM31">
        <v>267.34683999999999</v>
      </c>
      <c r="FN31">
        <v>-1.42753846786396</v>
      </c>
      <c r="FO31">
        <v>746.29692353951305</v>
      </c>
      <c r="FP31">
        <v>2939.3452000000002</v>
      </c>
      <c r="FQ31">
        <v>15</v>
      </c>
      <c r="FR31">
        <v>1686005375</v>
      </c>
      <c r="FS31" t="s">
        <v>507</v>
      </c>
      <c r="FT31">
        <v>1686005375</v>
      </c>
      <c r="FU31">
        <v>1686005375</v>
      </c>
      <c r="FV31">
        <v>15</v>
      </c>
      <c r="FW31">
        <v>9.2999999999999999E-2</v>
      </c>
      <c r="FX31">
        <v>1.0999999999999999E-2</v>
      </c>
      <c r="FY31">
        <v>0.64</v>
      </c>
      <c r="FZ31">
        <v>9.7000000000000003E-2</v>
      </c>
      <c r="GA31">
        <v>400</v>
      </c>
      <c r="GB31">
        <v>15</v>
      </c>
      <c r="GC31">
        <v>0.31</v>
      </c>
      <c r="GD31">
        <v>7.0000000000000007E-2</v>
      </c>
      <c r="GE31">
        <v>-5.5437723809523796</v>
      </c>
      <c r="GF31">
        <v>1.45840675324675</v>
      </c>
      <c r="GG31">
        <v>0.73938907618387595</v>
      </c>
      <c r="GH31">
        <v>0</v>
      </c>
      <c r="GI31">
        <v>267.36988235294098</v>
      </c>
      <c r="GJ31">
        <v>-6.5760125989076698E-2</v>
      </c>
      <c r="GK31">
        <v>0.19641564043178</v>
      </c>
      <c r="GL31">
        <v>1</v>
      </c>
      <c r="GM31">
        <v>0.80444847619047599</v>
      </c>
      <c r="GN31">
        <v>-7.4989714285713202E-2</v>
      </c>
      <c r="GO31">
        <v>1.3670748318316999E-2</v>
      </c>
      <c r="GP31">
        <v>1</v>
      </c>
      <c r="GQ31">
        <v>2</v>
      </c>
      <c r="GR31">
        <v>3</v>
      </c>
      <c r="GS31" t="s">
        <v>453</v>
      </c>
      <c r="GT31">
        <v>2.94991</v>
      </c>
      <c r="GU31">
        <v>2.7107100000000002</v>
      </c>
      <c r="GV31">
        <v>0.103933</v>
      </c>
      <c r="GW31">
        <v>0.104866</v>
      </c>
      <c r="GX31">
        <v>8.4128900000000006E-2</v>
      </c>
      <c r="GY31">
        <v>8.1379699999999999E-2</v>
      </c>
      <c r="GZ31">
        <v>27829.8</v>
      </c>
      <c r="HA31">
        <v>32192.5</v>
      </c>
      <c r="HB31">
        <v>30960.7</v>
      </c>
      <c r="HC31">
        <v>34643.5</v>
      </c>
      <c r="HD31">
        <v>38658.5</v>
      </c>
      <c r="HE31">
        <v>39401.4</v>
      </c>
      <c r="HF31">
        <v>42566.400000000001</v>
      </c>
      <c r="HG31">
        <v>42961.599999999999</v>
      </c>
      <c r="HH31">
        <v>2.0581499999999999</v>
      </c>
      <c r="HI31">
        <v>2.1459299999999999</v>
      </c>
      <c r="HJ31">
        <v>0.107076</v>
      </c>
      <c r="HK31">
        <v>0</v>
      </c>
      <c r="HL31">
        <v>22.207999999999998</v>
      </c>
      <c r="HM31">
        <v>999.9</v>
      </c>
      <c r="HN31">
        <v>36.247</v>
      </c>
      <c r="HO31">
        <v>35.228000000000002</v>
      </c>
      <c r="HP31">
        <v>20.480799999999999</v>
      </c>
      <c r="HQ31">
        <v>59.1539</v>
      </c>
      <c r="HR31">
        <v>19.984000000000002</v>
      </c>
      <c r="HS31">
        <v>1</v>
      </c>
      <c r="HT31">
        <v>-0.20810699999999999</v>
      </c>
      <c r="HU31">
        <v>-1.38615</v>
      </c>
      <c r="HV31">
        <v>20.290099999999999</v>
      </c>
      <c r="HW31">
        <v>5.2466400000000002</v>
      </c>
      <c r="HX31">
        <v>11.986000000000001</v>
      </c>
      <c r="HY31">
        <v>4.9733999999999998</v>
      </c>
      <c r="HZ31">
        <v>3.2971300000000001</v>
      </c>
      <c r="IA31">
        <v>9999</v>
      </c>
      <c r="IB31">
        <v>9999</v>
      </c>
      <c r="IC31">
        <v>999.9</v>
      </c>
      <c r="ID31">
        <v>9999</v>
      </c>
      <c r="IE31">
        <v>4.9718200000000001</v>
      </c>
      <c r="IF31">
        <v>1.8539699999999999</v>
      </c>
      <c r="IG31">
        <v>1.8550199999999999</v>
      </c>
      <c r="IH31">
        <v>1.85928</v>
      </c>
      <c r="II31">
        <v>1.85361</v>
      </c>
      <c r="IJ31">
        <v>1.85805</v>
      </c>
      <c r="IK31">
        <v>1.8551899999999999</v>
      </c>
      <c r="IL31">
        <v>1.8537600000000001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0.64</v>
      </c>
      <c r="JA31">
        <v>9.7000000000000003E-2</v>
      </c>
      <c r="JB31">
        <v>0.80242054580035604</v>
      </c>
      <c r="JC31">
        <v>-6.8838208586326796E-4</v>
      </c>
      <c r="JD31">
        <v>1.2146953680521199E-7</v>
      </c>
      <c r="JE31">
        <v>-3.3979593155360199E-13</v>
      </c>
      <c r="JF31">
        <v>-1.9385642306591001E-2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36.799999999999997</v>
      </c>
      <c r="JO31">
        <v>36.700000000000003</v>
      </c>
      <c r="JP31">
        <v>0.943604</v>
      </c>
      <c r="JQ31">
        <v>2.4450699999999999</v>
      </c>
      <c r="JR31">
        <v>1.5966800000000001</v>
      </c>
      <c r="JS31">
        <v>2.3107899999999999</v>
      </c>
      <c r="JT31">
        <v>1.5905800000000001</v>
      </c>
      <c r="JU31">
        <v>2.4121100000000002</v>
      </c>
      <c r="JV31">
        <v>38.796399999999998</v>
      </c>
      <c r="JW31">
        <v>13.343999999999999</v>
      </c>
      <c r="JX31">
        <v>18</v>
      </c>
      <c r="JY31">
        <v>499.77499999999998</v>
      </c>
      <c r="JZ31">
        <v>536.18200000000002</v>
      </c>
      <c r="KA31">
        <v>24.998100000000001</v>
      </c>
      <c r="KB31">
        <v>24.513000000000002</v>
      </c>
      <c r="KC31">
        <v>29.9998</v>
      </c>
      <c r="KD31">
        <v>24.6736</v>
      </c>
      <c r="KE31">
        <v>24.6755</v>
      </c>
      <c r="KF31">
        <v>18.918500000000002</v>
      </c>
      <c r="KG31">
        <v>24.311399999999999</v>
      </c>
      <c r="KH31">
        <v>18.349399999999999</v>
      </c>
      <c r="KI31">
        <v>25</v>
      </c>
      <c r="KJ31">
        <v>400</v>
      </c>
      <c r="KK31">
        <v>14.5304</v>
      </c>
      <c r="KL31">
        <v>100.792</v>
      </c>
      <c r="KM31">
        <v>100.959</v>
      </c>
    </row>
    <row r="32" spans="1:299" x14ac:dyDescent="0.2">
      <c r="A32">
        <v>16</v>
      </c>
      <c r="B32">
        <v>1686006778.0999999</v>
      </c>
      <c r="C32">
        <v>26579</v>
      </c>
      <c r="D32" t="s">
        <v>508</v>
      </c>
      <c r="E32" t="s">
        <v>509</v>
      </c>
      <c r="F32">
        <v>30</v>
      </c>
      <c r="G32" s="1">
        <v>21.9</v>
      </c>
      <c r="H32" t="s">
        <v>450</v>
      </c>
      <c r="I32">
        <v>70</v>
      </c>
      <c r="J32">
        <v>53</v>
      </c>
      <c r="K32">
        <v>1686006770.0999999</v>
      </c>
      <c r="L32">
        <f t="shared" si="0"/>
        <v>1.3309258172314212E-3</v>
      </c>
      <c r="M32">
        <f t="shared" si="1"/>
        <v>1.3309258172314211</v>
      </c>
      <c r="N32">
        <f t="shared" si="2"/>
        <v>7.3443484587989341</v>
      </c>
      <c r="O32">
        <f t="shared" si="3"/>
        <v>395.00293333333298</v>
      </c>
      <c r="P32">
        <f t="shared" si="4"/>
        <v>239.25444526039067</v>
      </c>
      <c r="Q32">
        <f t="shared" si="5"/>
        <v>24.246982439781231</v>
      </c>
      <c r="R32">
        <f t="shared" si="6"/>
        <v>40.031144156053884</v>
      </c>
      <c r="S32">
        <f t="shared" si="7"/>
        <v>8.0580677043495988E-2</v>
      </c>
      <c r="T32">
        <f t="shared" si="8"/>
        <v>3.8369722236369648</v>
      </c>
      <c r="U32">
        <f t="shared" si="9"/>
        <v>7.9652211503040818E-2</v>
      </c>
      <c r="V32">
        <f t="shared" si="10"/>
        <v>4.9865159622811926E-2</v>
      </c>
      <c r="W32">
        <f t="shared" si="11"/>
        <v>129.97985461287013</v>
      </c>
      <c r="X32">
        <f t="shared" si="12"/>
        <v>26.467263500730652</v>
      </c>
      <c r="Y32">
        <f t="shared" si="13"/>
        <v>25.810486666666701</v>
      </c>
      <c r="Z32">
        <f t="shared" si="14"/>
        <v>3.3366038698435037</v>
      </c>
      <c r="AA32">
        <f t="shared" si="15"/>
        <v>49.527975959619887</v>
      </c>
      <c r="AB32">
        <f t="shared" si="16"/>
        <v>1.6851817703552245</v>
      </c>
      <c r="AC32">
        <f t="shared" si="17"/>
        <v>3.4024846315729755</v>
      </c>
      <c r="AD32">
        <f t="shared" si="18"/>
        <v>1.6514220994882791</v>
      </c>
      <c r="AE32">
        <f t="shared" si="19"/>
        <v>-58.693828539905674</v>
      </c>
      <c r="AF32">
        <f t="shared" si="20"/>
        <v>68.339267595546559</v>
      </c>
      <c r="AG32">
        <f t="shared" si="21"/>
        <v>3.804525931515653</v>
      </c>
      <c r="AH32">
        <f t="shared" si="22"/>
        <v>143.42981960002669</v>
      </c>
      <c r="AI32">
        <f t="shared" si="23"/>
        <v>7.3621346671721417</v>
      </c>
      <c r="AJ32">
        <f t="shared" si="24"/>
        <v>1.2976870198939097</v>
      </c>
      <c r="AK32">
        <f t="shared" si="25"/>
        <v>7.3443484587989341</v>
      </c>
      <c r="AL32">
        <v>406.39737720583003</v>
      </c>
      <c r="AM32">
        <v>401.794642424242</v>
      </c>
      <c r="AN32">
        <v>2.3127503660896099E-2</v>
      </c>
      <c r="AO32">
        <v>67.040155390783795</v>
      </c>
      <c r="AP32">
        <f t="shared" si="26"/>
        <v>1.3309258172314211</v>
      </c>
      <c r="AQ32">
        <v>15.873462681255599</v>
      </c>
      <c r="AR32">
        <v>16.658744848484801</v>
      </c>
      <c r="AS32">
        <v>-3.3593815662120699E-5</v>
      </c>
      <c r="AT32">
        <v>77.819395844028605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53651.551727165148</v>
      </c>
      <c r="AZ32" t="s">
        <v>439</v>
      </c>
      <c r="BA32">
        <v>10043.6</v>
      </c>
      <c r="BB32">
        <v>206.31078664343801</v>
      </c>
      <c r="BC32">
        <v>1032.93</v>
      </c>
      <c r="BD32">
        <f t="shared" si="30"/>
        <v>0.80026643950370502</v>
      </c>
      <c r="BE32">
        <v>-1.3256428239459399</v>
      </c>
      <c r="BF32" t="s">
        <v>510</v>
      </c>
      <c r="BG32">
        <v>10088.799999999999</v>
      </c>
      <c r="BH32">
        <v>247.98320000000001</v>
      </c>
      <c r="BI32">
        <v>396.75260799356499</v>
      </c>
      <c r="BJ32">
        <f t="shared" si="31"/>
        <v>0.37496768766288213</v>
      </c>
      <c r="BK32">
        <v>0.5</v>
      </c>
      <c r="BL32">
        <f t="shared" si="32"/>
        <v>673.18648483568404</v>
      </c>
      <c r="BM32">
        <f t="shared" si="33"/>
        <v>7.3443484587989341</v>
      </c>
      <c r="BN32">
        <f t="shared" si="34"/>
        <v>126.21158979237016</v>
      </c>
      <c r="BO32">
        <f t="shared" si="35"/>
        <v>1.28790334893029E-2</v>
      </c>
      <c r="BP32">
        <f t="shared" si="36"/>
        <v>1.6034611472969911</v>
      </c>
      <c r="BQ32">
        <f t="shared" si="37"/>
        <v>156.26467868791008</v>
      </c>
      <c r="BR32" t="s">
        <v>441</v>
      </c>
      <c r="BS32">
        <v>0</v>
      </c>
      <c r="BT32">
        <f t="shared" si="38"/>
        <v>156.26467868791008</v>
      </c>
      <c r="BU32">
        <f t="shared" si="39"/>
        <v>0.60614076495133062</v>
      </c>
      <c r="BV32">
        <f t="shared" si="40"/>
        <v>0.61861486529946497</v>
      </c>
      <c r="BW32">
        <f t="shared" si="41"/>
        <v>0.72567874711215818</v>
      </c>
      <c r="BX32">
        <f t="shared" si="42"/>
        <v>0.78118034651670687</v>
      </c>
      <c r="BY32">
        <f t="shared" si="43"/>
        <v>0.76961360409611002</v>
      </c>
      <c r="BZ32">
        <f t="shared" si="44"/>
        <v>0.38981533086751707</v>
      </c>
      <c r="CA32">
        <f t="shared" si="45"/>
        <v>0.61018466913248293</v>
      </c>
      <c r="CB32">
        <v>211</v>
      </c>
      <c r="CC32">
        <v>290</v>
      </c>
      <c r="CD32">
        <v>372.74</v>
      </c>
      <c r="CE32">
        <v>115</v>
      </c>
      <c r="CF32">
        <v>10088.799999999999</v>
      </c>
      <c r="CG32">
        <v>372.8</v>
      </c>
      <c r="CH32">
        <v>-0.06</v>
      </c>
      <c r="CI32">
        <v>300</v>
      </c>
      <c r="CJ32">
        <v>24.1</v>
      </c>
      <c r="CK32">
        <v>396.75260799356499</v>
      </c>
      <c r="CL32">
        <v>1.0411271312510999</v>
      </c>
      <c r="CM32">
        <v>-24.163640842751398</v>
      </c>
      <c r="CN32">
        <v>0.91962639528066303</v>
      </c>
      <c r="CO32">
        <v>0.96102459420971997</v>
      </c>
      <c r="CP32">
        <v>-7.6891779755283596E-3</v>
      </c>
      <c r="CQ32">
        <v>290</v>
      </c>
      <c r="CR32">
        <v>371.42</v>
      </c>
      <c r="CS32">
        <v>635</v>
      </c>
      <c r="CT32">
        <v>10059.700000000001</v>
      </c>
      <c r="CU32">
        <v>372.73</v>
      </c>
      <c r="CV32">
        <v>-1.31</v>
      </c>
      <c r="DJ32">
        <f t="shared" si="46"/>
        <v>799.9932</v>
      </c>
      <c r="DK32">
        <f t="shared" si="47"/>
        <v>673.18648483568404</v>
      </c>
      <c r="DL32">
        <f t="shared" si="48"/>
        <v>0.84149025871180405</v>
      </c>
      <c r="DM32">
        <f t="shared" si="49"/>
        <v>0.16247619931378182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1686006770.0999999</v>
      </c>
      <c r="DT32">
        <v>395.00293333333298</v>
      </c>
      <c r="DU32">
        <v>399.72666666666697</v>
      </c>
      <c r="DV32">
        <v>16.628346666666701</v>
      </c>
      <c r="DW32">
        <v>15.86286</v>
      </c>
      <c r="DX32">
        <v>394.42793333333299</v>
      </c>
      <c r="DY32">
        <v>16.5143466666667</v>
      </c>
      <c r="DZ32">
        <v>500.11660000000001</v>
      </c>
      <c r="EA32">
        <v>101.243933333333</v>
      </c>
      <c r="EB32">
        <v>9.998282E-2</v>
      </c>
      <c r="EC32">
        <v>26.1408533333333</v>
      </c>
      <c r="ED32">
        <v>25.810486666666701</v>
      </c>
      <c r="EE32">
        <v>999.9</v>
      </c>
      <c r="EF32">
        <v>0</v>
      </c>
      <c r="EG32">
        <v>0</v>
      </c>
      <c r="EH32">
        <v>9992.7900000000009</v>
      </c>
      <c r="EI32">
        <v>0</v>
      </c>
      <c r="EJ32">
        <v>0.221023</v>
      </c>
      <c r="EK32">
        <v>-4.6559046666666699</v>
      </c>
      <c r="EL32">
        <v>401.7636</v>
      </c>
      <c r="EM32">
        <v>406.169733333333</v>
      </c>
      <c r="EN32">
        <v>0.79560713333333299</v>
      </c>
      <c r="EO32">
        <v>399.72666666666697</v>
      </c>
      <c r="EP32">
        <v>15.86286</v>
      </c>
      <c r="EQ32">
        <v>1.6865686666666699</v>
      </c>
      <c r="ER32">
        <v>1.60601866666667</v>
      </c>
      <c r="ES32">
        <v>14.773346666666701</v>
      </c>
      <c r="ET32">
        <v>14.0166466666667</v>
      </c>
      <c r="EU32">
        <v>799.9932</v>
      </c>
      <c r="EV32">
        <v>0.95001400000000003</v>
      </c>
      <c r="EW32">
        <v>4.9985853333333302E-2</v>
      </c>
      <c r="EX32">
        <v>0</v>
      </c>
      <c r="EY32">
        <v>247.98466666666701</v>
      </c>
      <c r="EZ32">
        <v>4.9999900000000004</v>
      </c>
      <c r="FA32">
        <v>2548.8573333333302</v>
      </c>
      <c r="FB32">
        <v>6899.5666666666702</v>
      </c>
      <c r="FC32">
        <v>38.137333333333302</v>
      </c>
      <c r="FD32">
        <v>41.328800000000001</v>
      </c>
      <c r="FE32">
        <v>39.75</v>
      </c>
      <c r="FF32">
        <v>40.674599999999998</v>
      </c>
      <c r="FG32">
        <v>40.936999999999998</v>
      </c>
      <c r="FH32">
        <v>755.25533333333306</v>
      </c>
      <c r="FI32">
        <v>39.74</v>
      </c>
      <c r="FJ32">
        <v>0</v>
      </c>
      <c r="FK32">
        <v>1424.3000001907301</v>
      </c>
      <c r="FL32">
        <v>0</v>
      </c>
      <c r="FM32">
        <v>247.98320000000001</v>
      </c>
      <c r="FN32">
        <v>-0.67738462002594002</v>
      </c>
      <c r="FO32">
        <v>-379.719231114867</v>
      </c>
      <c r="FP32">
        <v>2551.7460000000001</v>
      </c>
      <c r="FQ32">
        <v>15</v>
      </c>
      <c r="FR32">
        <v>1686006799.0999999</v>
      </c>
      <c r="FS32" t="s">
        <v>511</v>
      </c>
      <c r="FT32">
        <v>1686006798.0999999</v>
      </c>
      <c r="FU32">
        <v>1686006799.0999999</v>
      </c>
      <c r="FV32">
        <v>16</v>
      </c>
      <c r="FW32">
        <v>-6.5000000000000002E-2</v>
      </c>
      <c r="FX32">
        <v>-1.4E-2</v>
      </c>
      <c r="FY32">
        <v>0.57499999999999996</v>
      </c>
      <c r="FZ32">
        <v>0.114</v>
      </c>
      <c r="GA32">
        <v>400</v>
      </c>
      <c r="GB32">
        <v>16</v>
      </c>
      <c r="GC32">
        <v>0.23</v>
      </c>
      <c r="GD32">
        <v>7.0000000000000007E-2</v>
      </c>
      <c r="GE32">
        <v>-4.6567505000000002</v>
      </c>
      <c r="GF32">
        <v>-0.43351533834587003</v>
      </c>
      <c r="GG32">
        <v>0.52257191569653805</v>
      </c>
      <c r="GH32">
        <v>1</v>
      </c>
      <c r="GI32">
        <v>247.988176470588</v>
      </c>
      <c r="GJ32">
        <v>-0.23449962258964599</v>
      </c>
      <c r="GK32">
        <v>0.197493480248042</v>
      </c>
      <c r="GL32">
        <v>1</v>
      </c>
      <c r="GM32">
        <v>0.79440230000000001</v>
      </c>
      <c r="GN32">
        <v>1.74429473684228E-2</v>
      </c>
      <c r="GO32">
        <v>1.50499760235689E-2</v>
      </c>
      <c r="GP32">
        <v>1</v>
      </c>
      <c r="GQ32">
        <v>3</v>
      </c>
      <c r="GR32">
        <v>3</v>
      </c>
      <c r="GS32" t="s">
        <v>463</v>
      </c>
      <c r="GT32">
        <v>2.9478200000000001</v>
      </c>
      <c r="GU32">
        <v>2.71068</v>
      </c>
      <c r="GV32">
        <v>0.103644</v>
      </c>
      <c r="GW32">
        <v>0.104433</v>
      </c>
      <c r="GX32">
        <v>8.9139700000000002E-2</v>
      </c>
      <c r="GY32">
        <v>8.6830099999999993E-2</v>
      </c>
      <c r="GZ32">
        <v>27732.7</v>
      </c>
      <c r="HA32">
        <v>32079.3</v>
      </c>
      <c r="HB32">
        <v>30854</v>
      </c>
      <c r="HC32">
        <v>34517.4</v>
      </c>
      <c r="HD32">
        <v>38313.599999999999</v>
      </c>
      <c r="HE32">
        <v>39030.199999999997</v>
      </c>
      <c r="HF32">
        <v>42421.9</v>
      </c>
      <c r="HG32">
        <v>42812.6</v>
      </c>
      <c r="HH32">
        <v>2.0295999999999998</v>
      </c>
      <c r="HI32">
        <v>2.1162999999999998</v>
      </c>
      <c r="HJ32">
        <v>5.9716400000000003E-2</v>
      </c>
      <c r="HK32">
        <v>0</v>
      </c>
      <c r="HL32">
        <v>24.812999999999999</v>
      </c>
      <c r="HM32">
        <v>999.9</v>
      </c>
      <c r="HN32">
        <v>32.365000000000002</v>
      </c>
      <c r="HO32">
        <v>36.064</v>
      </c>
      <c r="HP32">
        <v>19.1496</v>
      </c>
      <c r="HQ32">
        <v>59.6267</v>
      </c>
      <c r="HR32">
        <v>19.054500000000001</v>
      </c>
      <c r="HS32">
        <v>1</v>
      </c>
      <c r="HT32">
        <v>-3.9504600000000001E-2</v>
      </c>
      <c r="HU32">
        <v>-0.11910900000000001</v>
      </c>
      <c r="HV32">
        <v>20.291599999999999</v>
      </c>
      <c r="HW32">
        <v>5.2466400000000002</v>
      </c>
      <c r="HX32">
        <v>11.9863</v>
      </c>
      <c r="HY32">
        <v>4.9718999999999998</v>
      </c>
      <c r="HZ32">
        <v>3.29705</v>
      </c>
      <c r="IA32">
        <v>9999</v>
      </c>
      <c r="IB32">
        <v>9999</v>
      </c>
      <c r="IC32">
        <v>999.9</v>
      </c>
      <c r="ID32">
        <v>9999</v>
      </c>
      <c r="IE32">
        <v>4.9717799999999999</v>
      </c>
      <c r="IF32">
        <v>1.8541000000000001</v>
      </c>
      <c r="IG32">
        <v>1.8551599999999999</v>
      </c>
      <c r="IH32">
        <v>1.8593</v>
      </c>
      <c r="II32">
        <v>1.85364</v>
      </c>
      <c r="IJ32">
        <v>1.85806</v>
      </c>
      <c r="IK32">
        <v>1.85531</v>
      </c>
      <c r="IL32">
        <v>1.85378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0.57499999999999996</v>
      </c>
      <c r="JA32">
        <v>0.114</v>
      </c>
      <c r="JB32">
        <v>0.89542475337768901</v>
      </c>
      <c r="JC32">
        <v>-6.8838208586326796E-4</v>
      </c>
      <c r="JD32">
        <v>1.2146953680521199E-7</v>
      </c>
      <c r="JE32">
        <v>-3.3979593155360199E-13</v>
      </c>
      <c r="JF32">
        <v>-8.1859240103838698E-3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23.4</v>
      </c>
      <c r="JO32">
        <v>23.4</v>
      </c>
      <c r="JP32">
        <v>0.943604</v>
      </c>
      <c r="JQ32">
        <v>2.4548299999999998</v>
      </c>
      <c r="JR32">
        <v>1.5966800000000001</v>
      </c>
      <c r="JS32">
        <v>2.3120099999999999</v>
      </c>
      <c r="JT32">
        <v>1.5905800000000001</v>
      </c>
      <c r="JU32">
        <v>2.3584000000000001</v>
      </c>
      <c r="JV32">
        <v>40.835000000000001</v>
      </c>
      <c r="JW32">
        <v>12.8712</v>
      </c>
      <c r="JX32">
        <v>18</v>
      </c>
      <c r="JY32">
        <v>499.09899999999999</v>
      </c>
      <c r="JZ32">
        <v>534.42399999999998</v>
      </c>
      <c r="KA32">
        <v>25.001000000000001</v>
      </c>
      <c r="KB32">
        <v>26.686599999999999</v>
      </c>
      <c r="KC32">
        <v>30.000499999999999</v>
      </c>
      <c r="KD32">
        <v>26.5532</v>
      </c>
      <c r="KE32">
        <v>26.5061</v>
      </c>
      <c r="KF32">
        <v>18.9132</v>
      </c>
      <c r="KG32">
        <v>0</v>
      </c>
      <c r="KH32">
        <v>31.005500000000001</v>
      </c>
      <c r="KI32">
        <v>25</v>
      </c>
      <c r="KJ32">
        <v>400</v>
      </c>
      <c r="KK32">
        <v>16.501799999999999</v>
      </c>
      <c r="KL32">
        <v>100.44799999999999</v>
      </c>
      <c r="KM32">
        <v>100.601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2023-06-05T16:16:30Z</dcterms:created>
  <dcterms:modified xsi:type="dcterms:W3CDTF">2023-06-06T15:14:55Z</dcterms:modified>
</cp:coreProperties>
</file>