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Excel.DataCollection/"/>
    </mc:Choice>
  </mc:AlternateContent>
  <xr:revisionPtr revIDLastSave="0" documentId="13_ncr:1_{8C9AAFB7-4E83-2F41-A1AF-D42C9EB3D652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K32" i="1"/>
  <c r="BL32" i="1" s="1"/>
  <c r="DJ32" i="1"/>
  <c r="BY32" i="1"/>
  <c r="BX32" i="1"/>
  <c r="BP32" i="1"/>
  <c r="BO32" i="1"/>
  <c r="BN32" i="1"/>
  <c r="BJ32" i="1"/>
  <c r="BD32" i="1"/>
  <c r="BQ32" i="1" s="1"/>
  <c r="BT32" i="1" s="1"/>
  <c r="AY32" i="1"/>
  <c r="AW32" i="1"/>
  <c r="AP32" i="1"/>
  <c r="M32" i="1" s="1"/>
  <c r="L32" i="1" s="1"/>
  <c r="AK32" i="1"/>
  <c r="AE32" i="1"/>
  <c r="AC32" i="1"/>
  <c r="AB32" i="1"/>
  <c r="AA32" i="1"/>
  <c r="W32" i="1"/>
  <c r="T32" i="1"/>
  <c r="O32" i="1"/>
  <c r="N32" i="1"/>
  <c r="BM32" i="1" s="1"/>
  <c r="DM31" i="1"/>
  <c r="W31" i="1" s="1"/>
  <c r="DL31" i="1"/>
  <c r="DK31" i="1"/>
  <c r="BL31" i="1" s="1"/>
  <c r="BN31" i="1" s="1"/>
  <c r="DJ31" i="1"/>
  <c r="BY31" i="1"/>
  <c r="BX31" i="1"/>
  <c r="BQ31" i="1"/>
  <c r="BT31" i="1" s="1"/>
  <c r="BP31" i="1"/>
  <c r="BJ31" i="1"/>
  <c r="BD31" i="1"/>
  <c r="AY31" i="1"/>
  <c r="AW31" i="1" s="1"/>
  <c r="AX31" i="1"/>
  <c r="AP31" i="1"/>
  <c r="AK31" i="1"/>
  <c r="N31" i="1" s="1"/>
  <c r="BM31" i="1" s="1"/>
  <c r="BO31" i="1" s="1"/>
  <c r="AC31" i="1"/>
  <c r="AA31" i="1" s="1"/>
  <c r="AB31" i="1"/>
  <c r="X31" i="1"/>
  <c r="Y31" i="1" s="1"/>
  <c r="T31" i="1"/>
  <c r="M31" i="1"/>
  <c r="L31" i="1" s="1"/>
  <c r="AE31" i="1" s="1"/>
  <c r="DM30" i="1"/>
  <c r="DL30" i="1"/>
  <c r="DK30" i="1"/>
  <c r="BL30" i="1" s="1"/>
  <c r="BO30" i="1" s="1"/>
  <c r="DJ30" i="1"/>
  <c r="BY30" i="1"/>
  <c r="BX30" i="1"/>
  <c r="BT30" i="1"/>
  <c r="BP30" i="1"/>
  <c r="BJ30" i="1"/>
  <c r="BN30" i="1" s="1"/>
  <c r="BD30" i="1"/>
  <c r="BQ30" i="1" s="1"/>
  <c r="AY30" i="1"/>
  <c r="AW30" i="1"/>
  <c r="AP30" i="1"/>
  <c r="AK30" i="1"/>
  <c r="AI30" i="1"/>
  <c r="AE30" i="1"/>
  <c r="AC30" i="1"/>
  <c r="AB30" i="1"/>
  <c r="AA30" i="1"/>
  <c r="W30" i="1"/>
  <c r="X30" i="1" s="1"/>
  <c r="Y30" i="1" s="1"/>
  <c r="AG30" i="1" s="1"/>
  <c r="T30" i="1"/>
  <c r="R30" i="1"/>
  <c r="O30" i="1"/>
  <c r="N30" i="1"/>
  <c r="BM30" i="1" s="1"/>
  <c r="M30" i="1"/>
  <c r="L30" i="1"/>
  <c r="DM29" i="1"/>
  <c r="DL29" i="1"/>
  <c r="DJ29" i="1"/>
  <c r="DK29" i="1" s="1"/>
  <c r="BY29" i="1"/>
  <c r="BX29" i="1"/>
  <c r="BQ29" i="1"/>
  <c r="BT29" i="1" s="1"/>
  <c r="BU29" i="1" s="1"/>
  <c r="BP29" i="1"/>
  <c r="BM29" i="1"/>
  <c r="BL29" i="1"/>
  <c r="BN29" i="1" s="1"/>
  <c r="BJ29" i="1"/>
  <c r="BD29" i="1"/>
  <c r="AY29" i="1"/>
  <c r="AW29" i="1" s="1"/>
  <c r="AP29" i="1"/>
  <c r="AK29" i="1"/>
  <c r="N29" i="1" s="1"/>
  <c r="AJ29" i="1"/>
  <c r="AC29" i="1"/>
  <c r="AB29" i="1"/>
  <c r="T29" i="1"/>
  <c r="M29" i="1"/>
  <c r="L29" i="1"/>
  <c r="AE29" i="1" s="1"/>
  <c r="DM28" i="1"/>
  <c r="DL28" i="1"/>
  <c r="DK28" i="1"/>
  <c r="BL28" i="1" s="1"/>
  <c r="DJ28" i="1"/>
  <c r="BY28" i="1"/>
  <c r="BX28" i="1"/>
  <c r="BU28" i="1"/>
  <c r="BP28" i="1"/>
  <c r="BO28" i="1"/>
  <c r="BN28" i="1"/>
  <c r="BJ28" i="1"/>
  <c r="BD28" i="1"/>
  <c r="BQ28" i="1" s="1"/>
  <c r="BT28" i="1" s="1"/>
  <c r="AY28" i="1"/>
  <c r="AW28" i="1"/>
  <c r="AP28" i="1"/>
  <c r="M28" i="1" s="1"/>
  <c r="L28" i="1" s="1"/>
  <c r="AK28" i="1"/>
  <c r="AI28" i="1"/>
  <c r="AC28" i="1"/>
  <c r="AB28" i="1"/>
  <c r="AA28" i="1"/>
  <c r="W28" i="1"/>
  <c r="T28" i="1"/>
  <c r="N28" i="1"/>
  <c r="BM28" i="1" s="1"/>
  <c r="DM27" i="1"/>
  <c r="DL27" i="1"/>
  <c r="DJ27" i="1"/>
  <c r="W27" i="1" s="1"/>
  <c r="BY27" i="1"/>
  <c r="BX27" i="1"/>
  <c r="BQ27" i="1"/>
  <c r="BT27" i="1" s="1"/>
  <c r="BP27" i="1"/>
  <c r="BM27" i="1"/>
  <c r="BJ27" i="1"/>
  <c r="BD27" i="1"/>
  <c r="AY27" i="1"/>
  <c r="AW27" i="1" s="1"/>
  <c r="AX27" i="1" s="1"/>
  <c r="AP27" i="1"/>
  <c r="AK27" i="1"/>
  <c r="N27" i="1" s="1"/>
  <c r="AC27" i="1"/>
  <c r="AB27" i="1"/>
  <c r="AA27" i="1" s="1"/>
  <c r="T27" i="1"/>
  <c r="M27" i="1"/>
  <c r="L27" i="1" s="1"/>
  <c r="AE27" i="1" s="1"/>
  <c r="DM26" i="1"/>
  <c r="DL26" i="1"/>
  <c r="DJ26" i="1"/>
  <c r="DK26" i="1" s="1"/>
  <c r="BL26" i="1" s="1"/>
  <c r="BY26" i="1"/>
  <c r="BX26" i="1"/>
  <c r="BT26" i="1"/>
  <c r="BP26" i="1"/>
  <c r="BJ26" i="1"/>
  <c r="BD26" i="1"/>
  <c r="BQ26" i="1" s="1"/>
  <c r="AY26" i="1"/>
  <c r="AW26" i="1"/>
  <c r="AP26" i="1"/>
  <c r="M26" i="1" s="1"/>
  <c r="L26" i="1" s="1"/>
  <c r="AK26" i="1"/>
  <c r="AI26" i="1"/>
  <c r="AC26" i="1"/>
  <c r="AB26" i="1"/>
  <c r="AA26" i="1"/>
  <c r="W26" i="1"/>
  <c r="X26" i="1" s="1"/>
  <c r="Y26" i="1" s="1"/>
  <c r="AG26" i="1" s="1"/>
  <c r="T26" i="1"/>
  <c r="AF26" i="1" s="1"/>
  <c r="N26" i="1"/>
  <c r="BM26" i="1" s="1"/>
  <c r="BO26" i="1" s="1"/>
  <c r="DM25" i="1"/>
  <c r="DL25" i="1"/>
  <c r="DJ25" i="1"/>
  <c r="DK25" i="1" s="1"/>
  <c r="BY25" i="1"/>
  <c r="BX25" i="1"/>
  <c r="BQ25" i="1"/>
  <c r="BT25" i="1" s="1"/>
  <c r="BU25" i="1" s="1"/>
  <c r="BP25" i="1"/>
  <c r="BM25" i="1"/>
  <c r="BL25" i="1"/>
  <c r="BN25" i="1" s="1"/>
  <c r="BJ25" i="1"/>
  <c r="BD25" i="1"/>
  <c r="AY25" i="1"/>
  <c r="AW25" i="1" s="1"/>
  <c r="AP25" i="1"/>
  <c r="AK25" i="1"/>
  <c r="N25" i="1" s="1"/>
  <c r="AJ25" i="1"/>
  <c r="AC25" i="1"/>
  <c r="AB25" i="1"/>
  <c r="T25" i="1"/>
  <c r="M25" i="1"/>
  <c r="L25" i="1"/>
  <c r="AE25" i="1" s="1"/>
  <c r="DM24" i="1"/>
  <c r="DL24" i="1"/>
  <c r="DK24" i="1"/>
  <c r="BL24" i="1" s="1"/>
  <c r="DJ24" i="1"/>
  <c r="BY24" i="1"/>
  <c r="BX24" i="1"/>
  <c r="BU24" i="1"/>
  <c r="BP24" i="1"/>
  <c r="BO24" i="1"/>
  <c r="BN24" i="1"/>
  <c r="BJ24" i="1"/>
  <c r="BD24" i="1"/>
  <c r="BQ24" i="1" s="1"/>
  <c r="BT24" i="1" s="1"/>
  <c r="AY24" i="1"/>
  <c r="AW24" i="1"/>
  <c r="AP24" i="1"/>
  <c r="M24" i="1" s="1"/>
  <c r="L24" i="1" s="1"/>
  <c r="AK24" i="1"/>
  <c r="AI24" i="1"/>
  <c r="AC24" i="1"/>
  <c r="AB24" i="1"/>
  <c r="AA24" i="1"/>
  <c r="W24" i="1"/>
  <c r="T24" i="1"/>
  <c r="N24" i="1"/>
  <c r="BM24" i="1" s="1"/>
  <c r="DM23" i="1"/>
  <c r="DL23" i="1"/>
  <c r="DJ23" i="1"/>
  <c r="W23" i="1" s="1"/>
  <c r="BY23" i="1"/>
  <c r="BX23" i="1"/>
  <c r="BQ23" i="1"/>
  <c r="BT23" i="1" s="1"/>
  <c r="BW23" i="1" s="1"/>
  <c r="BP23" i="1"/>
  <c r="BM23" i="1"/>
  <c r="BJ23" i="1"/>
  <c r="BD23" i="1"/>
  <c r="AY23" i="1"/>
  <c r="AW23" i="1" s="1"/>
  <c r="AX23" i="1" s="1"/>
  <c r="AP23" i="1"/>
  <c r="AK23" i="1"/>
  <c r="N23" i="1" s="1"/>
  <c r="AC23" i="1"/>
  <c r="AB23" i="1"/>
  <c r="AA23" i="1" s="1"/>
  <c r="T23" i="1"/>
  <c r="M23" i="1"/>
  <c r="L23" i="1" s="1"/>
  <c r="AE23" i="1" s="1"/>
  <c r="DM22" i="1"/>
  <c r="DL22" i="1"/>
  <c r="DJ22" i="1"/>
  <c r="DK22" i="1" s="1"/>
  <c r="BL22" i="1" s="1"/>
  <c r="BY22" i="1"/>
  <c r="BX22" i="1"/>
  <c r="BT22" i="1"/>
  <c r="BP22" i="1"/>
  <c r="BJ22" i="1"/>
  <c r="BD22" i="1"/>
  <c r="BQ22" i="1" s="1"/>
  <c r="AY22" i="1"/>
  <c r="AW22" i="1"/>
  <c r="AP22" i="1"/>
  <c r="M22" i="1" s="1"/>
  <c r="L22" i="1" s="1"/>
  <c r="AK22" i="1"/>
  <c r="AI22" i="1"/>
  <c r="AC22" i="1"/>
  <c r="AB22" i="1"/>
  <c r="AA22" i="1"/>
  <c r="W22" i="1"/>
  <c r="X22" i="1" s="1"/>
  <c r="Y22" i="1" s="1"/>
  <c r="AG22" i="1" s="1"/>
  <c r="T22" i="1"/>
  <c r="AF22" i="1" s="1"/>
  <c r="N22" i="1"/>
  <c r="BM22" i="1" s="1"/>
  <c r="BO22" i="1" s="1"/>
  <c r="DM21" i="1"/>
  <c r="DL21" i="1"/>
  <c r="DK21" i="1" s="1"/>
  <c r="DJ21" i="1"/>
  <c r="W21" i="1" s="1"/>
  <c r="BY21" i="1"/>
  <c r="BX21" i="1"/>
  <c r="BQ21" i="1"/>
  <c r="BT21" i="1" s="1"/>
  <c r="BU21" i="1" s="1"/>
  <c r="BP21" i="1"/>
  <c r="BM21" i="1"/>
  <c r="BL21" i="1"/>
  <c r="BN21" i="1" s="1"/>
  <c r="BJ21" i="1"/>
  <c r="BD21" i="1"/>
  <c r="AY21" i="1"/>
  <c r="AW21" i="1" s="1"/>
  <c r="AP21" i="1"/>
  <c r="AK21" i="1"/>
  <c r="N21" i="1" s="1"/>
  <c r="AJ21" i="1"/>
  <c r="AC21" i="1"/>
  <c r="AB21" i="1"/>
  <c r="T21" i="1"/>
  <c r="M21" i="1"/>
  <c r="L21" i="1"/>
  <c r="AE21" i="1" s="1"/>
  <c r="DM20" i="1"/>
  <c r="DL20" i="1"/>
  <c r="DK20" i="1"/>
  <c r="BL20" i="1" s="1"/>
  <c r="DJ20" i="1"/>
  <c r="BY20" i="1"/>
  <c r="BX20" i="1"/>
  <c r="BU20" i="1"/>
  <c r="BP20" i="1"/>
  <c r="BO20" i="1"/>
  <c r="BN20" i="1"/>
  <c r="BJ20" i="1"/>
  <c r="BD20" i="1"/>
  <c r="BQ20" i="1" s="1"/>
  <c r="BT20" i="1" s="1"/>
  <c r="AY20" i="1"/>
  <c r="AW20" i="1"/>
  <c r="O20" i="1" s="1"/>
  <c r="AP20" i="1"/>
  <c r="M20" i="1" s="1"/>
  <c r="L20" i="1" s="1"/>
  <c r="AK20" i="1"/>
  <c r="AI20" i="1"/>
  <c r="AC20" i="1"/>
  <c r="AB20" i="1"/>
  <c r="AA20" i="1"/>
  <c r="W20" i="1"/>
  <c r="T20" i="1"/>
  <c r="N20" i="1"/>
  <c r="BM20" i="1" s="1"/>
  <c r="DM19" i="1"/>
  <c r="DL19" i="1"/>
  <c r="DJ19" i="1"/>
  <c r="BY19" i="1"/>
  <c r="BX19" i="1"/>
  <c r="BP19" i="1"/>
  <c r="BM19" i="1"/>
  <c r="BJ19" i="1"/>
  <c r="BD19" i="1"/>
  <c r="BQ19" i="1" s="1"/>
  <c r="BT19" i="1" s="1"/>
  <c r="AY19" i="1"/>
  <c r="AW19" i="1" s="1"/>
  <c r="AX19" i="1" s="1"/>
  <c r="AP19" i="1"/>
  <c r="AK19" i="1"/>
  <c r="N19" i="1" s="1"/>
  <c r="AC19" i="1"/>
  <c r="AB19" i="1"/>
  <c r="T19" i="1"/>
  <c r="R19" i="1"/>
  <c r="M19" i="1"/>
  <c r="L19" i="1" s="1"/>
  <c r="AE19" i="1" s="1"/>
  <c r="DM18" i="1"/>
  <c r="DL18" i="1"/>
  <c r="DJ18" i="1"/>
  <c r="W18" i="1" s="1"/>
  <c r="BY18" i="1"/>
  <c r="BX18" i="1"/>
  <c r="BP18" i="1"/>
  <c r="BJ18" i="1"/>
  <c r="BD18" i="1"/>
  <c r="BQ18" i="1" s="1"/>
  <c r="BT18" i="1" s="1"/>
  <c r="AY18" i="1"/>
  <c r="AW18" i="1"/>
  <c r="AX18" i="1" s="1"/>
  <c r="AP18" i="1"/>
  <c r="M18" i="1" s="1"/>
  <c r="AK18" i="1"/>
  <c r="AJ18" i="1"/>
  <c r="AI18" i="1"/>
  <c r="AE18" i="1"/>
  <c r="AC18" i="1"/>
  <c r="AB18" i="1"/>
  <c r="AA18" i="1"/>
  <c r="T18" i="1"/>
  <c r="R18" i="1"/>
  <c r="O18" i="1"/>
  <c r="N18" i="1"/>
  <c r="BM18" i="1" s="1"/>
  <c r="L18" i="1"/>
  <c r="DM17" i="1"/>
  <c r="W17" i="1" s="1"/>
  <c r="DL17" i="1"/>
  <c r="DK17" i="1" s="1"/>
  <c r="DJ17" i="1"/>
  <c r="BY17" i="1"/>
  <c r="BX17" i="1"/>
  <c r="BQ17" i="1"/>
  <c r="BT17" i="1" s="1"/>
  <c r="BU17" i="1" s="1"/>
  <c r="BP17" i="1"/>
  <c r="BL17" i="1"/>
  <c r="BN17" i="1" s="1"/>
  <c r="BJ17" i="1"/>
  <c r="BD17" i="1"/>
  <c r="AY17" i="1"/>
  <c r="AW17" i="1" s="1"/>
  <c r="AP17" i="1"/>
  <c r="M17" i="1" s="1"/>
  <c r="L17" i="1" s="1"/>
  <c r="AK17" i="1"/>
  <c r="N17" i="1" s="1"/>
  <c r="BM17" i="1" s="1"/>
  <c r="BO17" i="1" s="1"/>
  <c r="AJ17" i="1"/>
  <c r="AC17" i="1"/>
  <c r="AB17" i="1"/>
  <c r="T17" i="1"/>
  <c r="BW18" i="1" l="1"/>
  <c r="BV18" i="1"/>
  <c r="BZ18" i="1" s="1"/>
  <c r="CA18" i="1" s="1"/>
  <c r="BU18" i="1"/>
  <c r="BV19" i="1"/>
  <c r="BZ19" i="1" s="1"/>
  <c r="CA19" i="1" s="1"/>
  <c r="BU19" i="1"/>
  <c r="BW19" i="1"/>
  <c r="X18" i="1"/>
  <c r="Y18" i="1" s="1"/>
  <c r="Z31" i="1"/>
  <c r="AD31" i="1" s="1"/>
  <c r="AG31" i="1"/>
  <c r="AF31" i="1"/>
  <c r="AE17" i="1"/>
  <c r="AH30" i="1"/>
  <c r="X21" i="1"/>
  <c r="Y21" i="1" s="1"/>
  <c r="BW22" i="1"/>
  <c r="BV22" i="1"/>
  <c r="BZ22" i="1" s="1"/>
  <c r="CA22" i="1" s="1"/>
  <c r="BW26" i="1"/>
  <c r="BV26" i="1"/>
  <c r="BZ26" i="1" s="1"/>
  <c r="CA26" i="1" s="1"/>
  <c r="O31" i="1"/>
  <c r="AJ31" i="1"/>
  <c r="AI31" i="1"/>
  <c r="R31" i="1"/>
  <c r="U22" i="1"/>
  <c r="S22" i="1" s="1"/>
  <c r="V22" i="1" s="1"/>
  <c r="Z26" i="1"/>
  <c r="AD26" i="1" s="1"/>
  <c r="U26" i="1"/>
  <c r="S26" i="1" s="1"/>
  <c r="V26" i="1" s="1"/>
  <c r="BU26" i="1"/>
  <c r="BO27" i="1"/>
  <c r="X28" i="1"/>
  <c r="Y28" i="1" s="1"/>
  <c r="U28" i="1" s="1"/>
  <c r="S28" i="1" s="1"/>
  <c r="V28" i="1" s="1"/>
  <c r="P28" i="1" s="1"/>
  <c r="Q28" i="1" s="1"/>
  <c r="AF30" i="1"/>
  <c r="U32" i="1"/>
  <c r="S32" i="1" s="1"/>
  <c r="V32" i="1" s="1"/>
  <c r="P32" i="1" s="1"/>
  <c r="Q32" i="1" s="1"/>
  <c r="W19" i="1"/>
  <c r="DK19" i="1"/>
  <c r="BL19" i="1" s="1"/>
  <c r="BN19" i="1" s="1"/>
  <c r="Z22" i="1"/>
  <c r="AD22" i="1" s="1"/>
  <c r="AX22" i="1"/>
  <c r="AJ22" i="1"/>
  <c r="AJ24" i="1"/>
  <c r="R24" i="1"/>
  <c r="AX24" i="1"/>
  <c r="BW30" i="1"/>
  <c r="BV30" i="1"/>
  <c r="BZ30" i="1" s="1"/>
  <c r="CA30" i="1" s="1"/>
  <c r="X32" i="1"/>
  <c r="Y32" i="1" s="1"/>
  <c r="AJ32" i="1"/>
  <c r="AI32" i="1"/>
  <c r="R32" i="1"/>
  <c r="AX32" i="1"/>
  <c r="AF32" i="1"/>
  <c r="X20" i="1"/>
  <c r="Y20" i="1" s="1"/>
  <c r="U20" i="1" s="1"/>
  <c r="S20" i="1" s="1"/>
  <c r="V20" i="1" s="1"/>
  <c r="P20" i="1" s="1"/>
  <c r="Q20" i="1" s="1"/>
  <c r="BU22" i="1"/>
  <c r="AX26" i="1"/>
  <c r="AJ26" i="1"/>
  <c r="X17" i="1"/>
  <c r="Y17" i="1" s="1"/>
  <c r="AF21" i="1"/>
  <c r="BV21" i="1"/>
  <c r="BZ21" i="1" s="1"/>
  <c r="CA21" i="1" s="1"/>
  <c r="BV25" i="1"/>
  <c r="BZ25" i="1" s="1"/>
  <c r="CA25" i="1" s="1"/>
  <c r="BV27" i="1"/>
  <c r="BZ27" i="1" s="1"/>
  <c r="CA27" i="1" s="1"/>
  <c r="BU27" i="1"/>
  <c r="BV29" i="1"/>
  <c r="BZ29" i="1" s="1"/>
  <c r="CA29" i="1" s="1"/>
  <c r="U30" i="1"/>
  <c r="S30" i="1" s="1"/>
  <c r="V30" i="1" s="1"/>
  <c r="P30" i="1" s="1"/>
  <c r="Q30" i="1" s="1"/>
  <c r="Z30" i="1"/>
  <c r="AD30" i="1" s="1"/>
  <c r="BU30" i="1"/>
  <c r="DK18" i="1"/>
  <c r="BL18" i="1" s="1"/>
  <c r="BO18" i="1" s="1"/>
  <c r="AJ28" i="1"/>
  <c r="R28" i="1"/>
  <c r="AX28" i="1"/>
  <c r="BW20" i="1"/>
  <c r="BV20" i="1"/>
  <c r="BZ20" i="1" s="1"/>
  <c r="CA20" i="1" s="1"/>
  <c r="AI21" i="1"/>
  <c r="R21" i="1"/>
  <c r="AX21" i="1"/>
  <c r="O21" i="1"/>
  <c r="BW21" i="1"/>
  <c r="O22" i="1"/>
  <c r="BW24" i="1"/>
  <c r="BV24" i="1"/>
  <c r="BZ24" i="1" s="1"/>
  <c r="CA24" i="1" s="1"/>
  <c r="AI25" i="1"/>
  <c r="R25" i="1"/>
  <c r="AX25" i="1"/>
  <c r="O25" i="1"/>
  <c r="BW25" i="1"/>
  <c r="O26" i="1"/>
  <c r="BW27" i="1"/>
  <c r="BW28" i="1"/>
  <c r="BV28" i="1"/>
  <c r="BZ28" i="1" s="1"/>
  <c r="CA28" i="1" s="1"/>
  <c r="AI29" i="1"/>
  <c r="R29" i="1"/>
  <c r="AX29" i="1"/>
  <c r="O29" i="1"/>
  <c r="BW29" i="1"/>
  <c r="AX30" i="1"/>
  <c r="AJ30" i="1"/>
  <c r="BW32" i="1"/>
  <c r="BV32" i="1"/>
  <c r="BZ32" i="1" s="1"/>
  <c r="CA32" i="1" s="1"/>
  <c r="BU32" i="1"/>
  <c r="BN18" i="1"/>
  <c r="BO21" i="1"/>
  <c r="BO23" i="1"/>
  <c r="AI17" i="1"/>
  <c r="R17" i="1"/>
  <c r="AX17" i="1"/>
  <c r="O17" i="1"/>
  <c r="BV17" i="1"/>
  <c r="BZ17" i="1" s="1"/>
  <c r="CA17" i="1" s="1"/>
  <c r="AA17" i="1"/>
  <c r="BW17" i="1"/>
  <c r="R22" i="1"/>
  <c r="AE22" i="1"/>
  <c r="AH22" i="1" s="1"/>
  <c r="BN22" i="1"/>
  <c r="X23" i="1"/>
  <c r="Y23" i="1" s="1"/>
  <c r="O24" i="1"/>
  <c r="R26" i="1"/>
  <c r="AE26" i="1"/>
  <c r="AH26" i="1" s="1"/>
  <c r="BN26" i="1"/>
  <c r="X27" i="1"/>
  <c r="Y27" i="1" s="1"/>
  <c r="O28" i="1"/>
  <c r="BW31" i="1"/>
  <c r="BV31" i="1"/>
  <c r="BZ31" i="1" s="1"/>
  <c r="CA31" i="1" s="1"/>
  <c r="BU31" i="1"/>
  <c r="AH31" i="1"/>
  <c r="BO25" i="1"/>
  <c r="BO29" i="1"/>
  <c r="X24" i="1"/>
  <c r="Y24" i="1" s="1"/>
  <c r="AJ20" i="1"/>
  <c r="R20" i="1"/>
  <c r="AX20" i="1"/>
  <c r="BV23" i="1"/>
  <c r="BZ23" i="1" s="1"/>
  <c r="CA23" i="1" s="1"/>
  <c r="BU23" i="1"/>
  <c r="AA19" i="1"/>
  <c r="O19" i="1"/>
  <c r="AJ19" i="1"/>
  <c r="AI19" i="1"/>
  <c r="AE20" i="1"/>
  <c r="AA21" i="1"/>
  <c r="O23" i="1"/>
  <c r="AJ23" i="1"/>
  <c r="AI23" i="1"/>
  <c r="R23" i="1"/>
  <c r="AE24" i="1"/>
  <c r="AA25" i="1"/>
  <c r="O27" i="1"/>
  <c r="AJ27" i="1"/>
  <c r="AI27" i="1"/>
  <c r="R27" i="1"/>
  <c r="AE28" i="1"/>
  <c r="AA29" i="1"/>
  <c r="U31" i="1"/>
  <c r="S31" i="1" s="1"/>
  <c r="V31" i="1" s="1"/>
  <c r="P31" i="1" s="1"/>
  <c r="Q31" i="1" s="1"/>
  <c r="DK23" i="1"/>
  <c r="BL23" i="1" s="1"/>
  <c r="BN23" i="1" s="1"/>
  <c r="W25" i="1"/>
  <c r="DK27" i="1"/>
  <c r="BL27" i="1" s="1"/>
  <c r="BN27" i="1" s="1"/>
  <c r="W29" i="1"/>
  <c r="AG18" i="1" l="1"/>
  <c r="Z18" i="1"/>
  <c r="AD18" i="1" s="1"/>
  <c r="Z21" i="1"/>
  <c r="AD21" i="1" s="1"/>
  <c r="AG21" i="1"/>
  <c r="AH21" i="1" s="1"/>
  <c r="Z17" i="1"/>
  <c r="AD17" i="1" s="1"/>
  <c r="AG17" i="1"/>
  <c r="AH17" i="1" s="1"/>
  <c r="X19" i="1"/>
  <c r="Y19" i="1" s="1"/>
  <c r="BO19" i="1"/>
  <c r="AF17" i="1"/>
  <c r="U17" i="1"/>
  <c r="S17" i="1" s="1"/>
  <c r="V17" i="1" s="1"/>
  <c r="P17" i="1" s="1"/>
  <c r="Q17" i="1" s="1"/>
  <c r="U18" i="1"/>
  <c r="S18" i="1" s="1"/>
  <c r="V18" i="1" s="1"/>
  <c r="P18" i="1" s="1"/>
  <c r="Q18" i="1" s="1"/>
  <c r="Z27" i="1"/>
  <c r="AD27" i="1" s="1"/>
  <c r="AG27" i="1"/>
  <c r="AF27" i="1"/>
  <c r="AF18" i="1"/>
  <c r="P26" i="1"/>
  <c r="Q26" i="1" s="1"/>
  <c r="X29" i="1"/>
  <c r="Y29" i="1" s="1"/>
  <c r="X25" i="1"/>
  <c r="Y25" i="1" s="1"/>
  <c r="U27" i="1"/>
  <c r="S27" i="1" s="1"/>
  <c r="V27" i="1" s="1"/>
  <c r="P27" i="1" s="1"/>
  <c r="Q27" i="1" s="1"/>
  <c r="Z24" i="1"/>
  <c r="AD24" i="1" s="1"/>
  <c r="AG24" i="1"/>
  <c r="AH24" i="1" s="1"/>
  <c r="AF24" i="1"/>
  <c r="U21" i="1"/>
  <c r="S21" i="1" s="1"/>
  <c r="V21" i="1" s="1"/>
  <c r="P21" i="1" s="1"/>
  <c r="Q21" i="1" s="1"/>
  <c r="Z32" i="1"/>
  <c r="AD32" i="1" s="1"/>
  <c r="AG32" i="1"/>
  <c r="AH32" i="1" s="1"/>
  <c r="U24" i="1"/>
  <c r="S24" i="1" s="1"/>
  <c r="V24" i="1" s="1"/>
  <c r="P24" i="1" s="1"/>
  <c r="Q24" i="1" s="1"/>
  <c r="Z23" i="1"/>
  <c r="AD23" i="1" s="1"/>
  <c r="AG23" i="1"/>
  <c r="AF23" i="1"/>
  <c r="U23" i="1"/>
  <c r="S23" i="1" s="1"/>
  <c r="V23" i="1" s="1"/>
  <c r="P23" i="1" s="1"/>
  <c r="Q23" i="1" s="1"/>
  <c r="Z20" i="1"/>
  <c r="AD20" i="1" s="1"/>
  <c r="AG20" i="1"/>
  <c r="AF20" i="1"/>
  <c r="Z28" i="1"/>
  <c r="AD28" i="1" s="1"/>
  <c r="AG28" i="1"/>
  <c r="AF28" i="1"/>
  <c r="P22" i="1"/>
  <c r="Q22" i="1" s="1"/>
  <c r="Z25" i="1" l="1"/>
  <c r="AD25" i="1" s="1"/>
  <c r="AG25" i="1"/>
  <c r="AF25" i="1"/>
  <c r="U25" i="1"/>
  <c r="S25" i="1" s="1"/>
  <c r="V25" i="1" s="1"/>
  <c r="P25" i="1" s="1"/>
  <c r="Q25" i="1" s="1"/>
  <c r="AH23" i="1"/>
  <c r="AH28" i="1"/>
  <c r="AH27" i="1"/>
  <c r="AH20" i="1"/>
  <c r="Z29" i="1"/>
  <c r="AD29" i="1" s="1"/>
  <c r="AG29" i="1"/>
  <c r="U29" i="1"/>
  <c r="S29" i="1" s="1"/>
  <c r="V29" i="1" s="1"/>
  <c r="P29" i="1" s="1"/>
  <c r="Q29" i="1" s="1"/>
  <c r="AF29" i="1"/>
  <c r="Z19" i="1"/>
  <c r="AD19" i="1" s="1"/>
  <c r="AF19" i="1"/>
  <c r="U19" i="1"/>
  <c r="S19" i="1" s="1"/>
  <c r="V19" i="1" s="1"/>
  <c r="P19" i="1" s="1"/>
  <c r="Q19" i="1" s="1"/>
  <c r="AG19" i="1"/>
  <c r="AH19" i="1" s="1"/>
  <c r="AH18" i="1"/>
  <c r="AH29" i="1" l="1"/>
  <c r="AH25" i="1"/>
</calcChain>
</file>

<file path=xl/sharedStrings.xml><?xml version="1.0" encoding="utf-8"?>
<sst xmlns="http://schemas.openxmlformats.org/spreadsheetml/2006/main" count="1131" uniqueCount="511">
  <si>
    <t>File opened</t>
  </si>
  <si>
    <t>2023-06-15 08:13:17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</si>
  <si>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</si>
  <si>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</si>
  <si>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</si>
  <si>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</si>
  <si>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</si>
  <si>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</si>
  <si>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</si>
  <si>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</si>
  <si>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</si>
  <si>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</si>
  <si>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</si>
  <si>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{"oxygen": "21", "tbzero": "-0.0150089", "co2aspan1": "1.0024", "co2bspanconc1": "2490", "co2aspan2b": "0.325324", "co2aspan2": "-0.030163", "co2aspanconc1": "2490", "h2oaspan2a": "0.0693836", "h2obspan2a": "0.0696041", "h2oaspan1": "1.00419", "h2obspan2b": "0.0697624", "co2bspan2b": "0.324713", "flowazero": "0.31134", "h2obspanconc2": "0", "h2oaspanconc2": "0", "ssb_ref": "38434", "flowbzero": "0.30834", "flowmeterzero": "0.995701", "co2bspan1": "1.00258", "co2bspanconc2": "309.1", "h2obzero": "1.00009", "h2oaspan2": "0", "h2oaspan2b": "0.0696742", "h2obspan1": "1.00227", "co2azero": "0.992736", "ssa_ref": "36474.5", "co2aspan2a": "0.327778", "chamberpressurezero": "2.56232", "co2bspan2": "-0.0307545", "co2aspanconc2": "309.1", "h2oaspanconc1": "12.52", "tazero": "-0.0478325", "co2bspan2a": "0.327161", "co2bzero": "0.959397", "h2oazero": "1.00658", "h2obspan2": "0", "h2obspanconc1": "12.52"}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</si>
  <si>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</si>
  <si>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</si>
  <si>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</si>
  <si>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</si>
  <si>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</si>
  <si>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</si>
  <si>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</si>
  <si>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</si>
  <si>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</si>
  <si>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</si>
  <si>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</si>
  <si>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</si>
  <si>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</si>
  <si>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08:13:17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</si>
  <si>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</si>
  <si>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</si>
  <si>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</si>
  <si>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</si>
  <si>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</si>
  <si>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</si>
  <si>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</si>
  <si>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</si>
  <si>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</si>
  <si>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</si>
  <si>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</si>
  <si>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</si>
  <si>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</si>
  <si>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</si>
  <si>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</si>
  <si>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</si>
  <si>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</si>
  <si>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</si>
  <si>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</si>
  <si>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</si>
  <si>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</si>
  <si>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</si>
  <si>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</si>
  <si>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</si>
  <si>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</si>
  <si>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</si>
  <si>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</si>
  <si>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</si>
  <si>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</si>
  <si>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</si>
  <si>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</si>
  <si>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</si>
  <si>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</si>
  <si>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</si>
  <si>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</si>
  <si>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</si>
  <si>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</si>
  <si>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</si>
  <si>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</si>
  <si>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</si>
  <si>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</si>
  <si>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</si>
  <si>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</si>
  <si>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</si>
  <si>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</si>
  <si>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</si>
  <si>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</si>
  <si>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</si>
  <si>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</si>
  <si>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</si>
  <si>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</si>
  <si>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</si>
  <si>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</si>
  <si>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5.75423 92.6156 375.24 610.122 849.14 1032.67 1220.94 1354.07</t>
  </si>
  <si>
    <t>Fs_true</t>
  </si>
  <si>
    <t>-0.690899 101.852 403.225 601.552 804.472 1000.94 1205.91 1400.91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</si>
  <si>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</si>
  <si>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</si>
  <si>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</si>
  <si>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</si>
  <si>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</si>
  <si>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</si>
  <si>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</si>
  <si>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</si>
  <si>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</si>
  <si>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</si>
  <si>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</si>
  <si>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</si>
  <si>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</si>
  <si>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</si>
  <si>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</si>
  <si>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</si>
  <si>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</si>
  <si>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</si>
  <si>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</si>
  <si>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</si>
  <si>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</si>
  <si>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</si>
  <si>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</si>
  <si>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</si>
  <si>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</si>
  <si>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</si>
  <si>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</si>
  <si>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</si>
  <si>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</si>
  <si>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</si>
  <si>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</si>
  <si>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</si>
  <si>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</si>
  <si>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</si>
  <si>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</si>
  <si>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</si>
  <si>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</si>
  <si>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</si>
  <si>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</si>
  <si>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</si>
  <si>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</si>
  <si>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</si>
  <si>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</si>
  <si>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</si>
  <si>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</si>
  <si>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</si>
  <si>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</si>
  <si>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</si>
  <si>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</si>
  <si>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</si>
  <si>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</si>
  <si>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</si>
  <si>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</si>
  <si>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</si>
  <si>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</si>
  <si>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</si>
  <si>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</si>
  <si>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</si>
  <si>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</si>
  <si>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</si>
  <si>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</si>
  <si>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</si>
  <si>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</si>
  <si>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</si>
  <si>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</si>
  <si>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</si>
  <si>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</si>
  <si>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</si>
  <si>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</si>
  <si>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</si>
  <si>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</si>
  <si>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</si>
  <si>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</si>
  <si>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</si>
  <si>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</si>
  <si>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</si>
  <si>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</si>
  <si>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</si>
  <si>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</si>
  <si>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</si>
  <si>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</si>
  <si>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</si>
  <si>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</si>
  <si>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</si>
  <si>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</si>
  <si>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</si>
  <si>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</si>
  <si>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</si>
  <si>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</si>
  <si>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</si>
  <si>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</si>
  <si>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</si>
  <si>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</si>
  <si>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</si>
  <si>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</si>
  <si>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</si>
  <si>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</si>
  <si>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</si>
  <si>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</si>
  <si>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</si>
  <si>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</si>
  <si>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</si>
  <si>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</si>
  <si>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</si>
  <si>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</si>
  <si>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</si>
  <si>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</si>
  <si>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</si>
  <si>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</si>
  <si>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</si>
  <si>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</si>
  <si>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</si>
  <si>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</si>
  <si>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</si>
  <si>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</si>
  <si>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</si>
  <si>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</si>
  <si>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</si>
  <si>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</si>
  <si>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</si>
  <si>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</si>
  <si>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</si>
  <si>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</si>
  <si>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</si>
  <si>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</si>
  <si>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</si>
  <si>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</si>
  <si>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</si>
  <si>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</si>
  <si>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</si>
  <si>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</si>
  <si>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</si>
  <si>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</si>
  <si>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</si>
  <si>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</si>
  <si>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</si>
  <si>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</si>
  <si>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</si>
  <si>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</si>
  <si>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</si>
  <si>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</si>
  <si>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</si>
  <si>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</si>
  <si>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</si>
  <si>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</si>
  <si>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</si>
  <si>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</si>
  <si>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</si>
  <si>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</si>
  <si>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</si>
  <si>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</si>
  <si>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</si>
  <si>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</si>
  <si>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</si>
  <si>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</si>
  <si>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</si>
  <si>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</si>
  <si>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</si>
  <si>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</si>
  <si>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</si>
  <si>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</si>
  <si>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</si>
  <si>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</si>
  <si>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</si>
  <si>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</si>
  <si>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</si>
  <si>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</si>
  <si>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</si>
  <si>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</si>
  <si>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</si>
  <si>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</si>
  <si>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</si>
  <si>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</si>
  <si>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</si>
  <si>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</si>
  <si>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</si>
  <si>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</si>
  <si>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</si>
  <si>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</si>
  <si>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</si>
  <si>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</si>
  <si>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</si>
  <si>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</si>
  <si>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</si>
  <si>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</si>
  <si>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</si>
  <si>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</si>
  <si>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</si>
  <si>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</si>
  <si>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</si>
  <si>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</si>
  <si>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</si>
  <si>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</si>
  <si>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</si>
  <si>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</si>
  <si>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</si>
  <si>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</si>
  <si>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</si>
  <si>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</si>
  <si>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</si>
  <si>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</si>
  <si>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</si>
  <si>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</si>
  <si>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</si>
  <si>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</si>
  <si>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</si>
  <si>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</si>
  <si>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</si>
  <si>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</si>
  <si>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</si>
  <si>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</si>
  <si>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</si>
  <si>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</si>
  <si>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</si>
  <si>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</si>
  <si>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</si>
  <si>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</si>
  <si>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</si>
  <si>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</si>
  <si>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</si>
  <si>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</si>
  <si>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</si>
  <si>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</si>
  <si>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</si>
  <si>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</si>
  <si>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</si>
  <si>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</si>
  <si>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</si>
  <si>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</si>
  <si>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</si>
  <si>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</si>
  <si>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</si>
  <si>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</si>
  <si>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</si>
  <si>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</si>
  <si>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</si>
  <si>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</si>
  <si>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</si>
  <si>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</si>
  <si>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</si>
  <si>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</si>
  <si>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</si>
  <si>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</si>
  <si>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</si>
  <si>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</si>
  <si>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</si>
  <si>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</si>
  <si>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</si>
  <si>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</si>
  <si>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</si>
  <si>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</si>
  <si>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</si>
  <si>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</si>
  <si>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</si>
  <si>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</si>
  <si>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</si>
  <si>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</si>
  <si>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</si>
  <si>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</si>
  <si>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</si>
  <si>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</si>
  <si>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</si>
  <si>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</si>
  <si>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</si>
  <si>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</si>
  <si>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</si>
  <si>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</si>
  <si>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</si>
  <si>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</si>
  <si>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</si>
  <si>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</si>
  <si>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</si>
  <si>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</si>
  <si>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</si>
  <si>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</si>
  <si>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</si>
  <si>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</si>
  <si>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</si>
  <si>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</si>
  <si>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</si>
  <si>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</si>
  <si>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</si>
  <si>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</si>
  <si>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</si>
  <si>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</si>
  <si>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</si>
  <si>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</si>
  <si>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</si>
  <si>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</si>
  <si>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</si>
  <si>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</si>
  <si>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</si>
  <si>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</si>
  <si>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</si>
  <si>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</si>
  <si>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</si>
  <si>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</si>
  <si>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</si>
  <si>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</si>
  <si>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</si>
  <si>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</si>
  <si>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</si>
  <si>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</si>
  <si>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</si>
  <si>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</si>
  <si>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</si>
  <si>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</si>
  <si>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</si>
  <si>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</si>
  <si>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</si>
  <si>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</si>
  <si>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</si>
  <si>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</si>
  <si>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</si>
  <si>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</si>
  <si>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</si>
  <si>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</si>
  <si>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</si>
  <si>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</si>
  <si>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</si>
  <si>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</si>
  <si>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</si>
  <si>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</si>
  <si>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</si>
  <si>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</si>
  <si>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</si>
  <si>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</si>
  <si>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</si>
  <si>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</si>
  <si>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</si>
  <si>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</si>
  <si>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</si>
  <si>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</si>
  <si>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</si>
  <si>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</si>
  <si>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</si>
  <si>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</si>
  <si>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</si>
  <si>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</si>
  <si>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</si>
  <si>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</si>
  <si>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</si>
  <si>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</si>
  <si>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</si>
  <si>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</si>
  <si>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</si>
  <si>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</si>
  <si>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</si>
  <si>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</si>
  <si>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</si>
  <si>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</si>
  <si>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</si>
  <si>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20230615 08:51:20</t>
  </si>
  <si>
    <t>08:51:20</t>
  </si>
  <si>
    <t>Intact</t>
  </si>
  <si>
    <t>RECT-308-20230614-12_13_00</t>
  </si>
  <si>
    <t>MPF-315-20230615-08_51_19</t>
  </si>
  <si>
    <t>-</t>
  </si>
  <si>
    <t>0: Broadleaf</t>
  </si>
  <si>
    <t>08:51:45</t>
  </si>
  <si>
    <t>3/3</t>
  </si>
  <si>
    <t>11111111</t>
  </si>
  <si>
    <t>oooooooo</t>
  </si>
  <si>
    <t>on</t>
  </si>
  <si>
    <t>20230615 09:15:05</t>
  </si>
  <si>
    <t>09:15:05</t>
  </si>
  <si>
    <t>Excised</t>
  </si>
  <si>
    <t>MPF-316-20230615-09_15_04</t>
  </si>
  <si>
    <t>09:15:26</t>
  </si>
  <si>
    <t>20230615 09:50:24</t>
  </si>
  <si>
    <t>09:50:24</t>
  </si>
  <si>
    <t>MPF-317-20230615-09_50_23</t>
  </si>
  <si>
    <t>09:50:54</t>
  </si>
  <si>
    <t>1/3</t>
  </si>
  <si>
    <t>20230615 10:15:16</t>
  </si>
  <si>
    <t>10:15:16</t>
  </si>
  <si>
    <t>MPF-318-20230615-10_15_15</t>
  </si>
  <si>
    <t>10:15:36</t>
  </si>
  <si>
    <t>20230615 10:50:59</t>
  </si>
  <si>
    <t>10:50:59</t>
  </si>
  <si>
    <t>MPF-319-20230615-10_50_58</t>
  </si>
  <si>
    <t>10:51:32</t>
  </si>
  <si>
    <t>2/3</t>
  </si>
  <si>
    <t>20230615 11:14:48</t>
  </si>
  <si>
    <t>11:14:48</t>
  </si>
  <si>
    <t>MPF-320-20230615-11_14_48</t>
  </si>
  <si>
    <t>11:15:15</t>
  </si>
  <si>
    <t>20230615 11:50:49</t>
  </si>
  <si>
    <t>11:50:49</t>
  </si>
  <si>
    <t>MPF-321-20230615-11_50_49</t>
  </si>
  <si>
    <t>11:51:13</t>
  </si>
  <si>
    <t>20230615 12:14:17</t>
  </si>
  <si>
    <t>12:14:17</t>
  </si>
  <si>
    <t>MPF-322-20230615-12_14_17</t>
  </si>
  <si>
    <t>12:14:36</t>
  </si>
  <si>
    <t>20230615 12:50:42</t>
  </si>
  <si>
    <t>12:50:42</t>
  </si>
  <si>
    <t>MPF-323-20230615-12_50_42</t>
  </si>
  <si>
    <t>12:51:10</t>
  </si>
  <si>
    <t>20230615 13:16:26</t>
  </si>
  <si>
    <t>13:16:26</t>
  </si>
  <si>
    <t>MPF-324-20230615-13_16_26</t>
  </si>
  <si>
    <t>13:16:48</t>
  </si>
  <si>
    <t>20230615 13:51:33</t>
  </si>
  <si>
    <t>13:51:33</t>
  </si>
  <si>
    <t>MPF-325-20230615-13_51_33</t>
  </si>
  <si>
    <t>13:52:15</t>
  </si>
  <si>
    <t>20230615 14:15:03</t>
  </si>
  <si>
    <t>14:15:03</t>
  </si>
  <si>
    <t>MPF-326-20230615-14_15_04</t>
  </si>
  <si>
    <t>14:15:32</t>
  </si>
  <si>
    <t>20230615 14:50:45</t>
  </si>
  <si>
    <t>14:50:45</t>
  </si>
  <si>
    <t>MPF-327-20230615-14_50_45</t>
  </si>
  <si>
    <t>14:51:26</t>
  </si>
  <si>
    <t>20230615 15:15:29</t>
  </si>
  <si>
    <t>15:15:29</t>
  </si>
  <si>
    <t>MPF-328-20230615-15_15_30</t>
  </si>
  <si>
    <t>15:16:11</t>
  </si>
  <si>
    <t>20230615 15:53:56</t>
  </si>
  <si>
    <t>15:53:56</t>
  </si>
  <si>
    <t>MPF-329-20230615-15_53_57</t>
  </si>
  <si>
    <t>15:54:38</t>
  </si>
  <si>
    <t>20230615 16:18:18</t>
  </si>
  <si>
    <t>16:18:18</t>
  </si>
  <si>
    <t>MPF-330-20230615-16_18_19</t>
  </si>
  <si>
    <t>16:18:42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</si>
</sst>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workbookViewId="0">
      <selection activeCell="H32" sqref="H32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434</v>
      </c>
      <c r="IC16" t="s">
        <v>434</v>
      </c>
      <c r="ID16" t="s">
        <v>434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1686844280</v>
      </c>
      <c r="C17">
        <v>0</v>
      </c>
      <c r="D17" t="s">
        <v>436</v>
      </c>
      <c r="E17" t="s">
        <v>437</v>
      </c>
      <c r="F17">
        <v>30</v>
      </c>
      <c r="G17">
        <v>16.399999999999999</v>
      </c>
      <c r="H17" t="s">
        <v>438</v>
      </c>
      <c r="I17">
        <v>220</v>
      </c>
      <c r="J17">
        <v>102</v>
      </c>
      <c r="K17">
        <v>1686844272</v>
      </c>
      <c r="L17">
        <f t="shared" ref="L17:L32" si="0">(M17)/1000</f>
        <v>4.6750498295031222E-4</v>
      </c>
      <c r="M17">
        <f t="shared" ref="M17:M32" si="1">IF(DR17, AP17, AJ17)</f>
        <v>0.46750498295031223</v>
      </c>
      <c r="N17">
        <f t="shared" ref="N17:N32" si="2">IF(DR17, AK17, AI17)</f>
        <v>2.6051275376490142</v>
      </c>
      <c r="O17">
        <f t="shared" ref="O17:O32" si="3">DT17 - IF(AW17&gt;1, N17*DN17*100/(AY17*EH17), 0)</f>
        <v>397.99599999999998</v>
      </c>
      <c r="P17">
        <f t="shared" ref="P17:P32" si="4">((V17-L17/2)*O17-N17)/(V17+L17/2)</f>
        <v>267.28106400938583</v>
      </c>
      <c r="Q17">
        <f t="shared" ref="Q17:Q32" si="5">P17*(EA17+EB17)/1000</f>
        <v>27.258933678791383</v>
      </c>
      <c r="R17">
        <f t="shared" ref="R17:R32" si="6">(DT17 - IF(AW17&gt;1, N17*DN17*100/(AY17*EH17), 0))*(EA17+EB17)/1000</f>
        <v>40.590030605547433</v>
      </c>
      <c r="S17">
        <f t="shared" ref="S17:S32" si="7">2/((1/U17-1/T17)+SIGN(U17)*SQRT((1/U17-1/T17)*(1/U17-1/T17) + 4*DO17/((DO17+1)*(DO17+1))*(2*1/U17*1/T17-1/T17*1/T17)))</f>
        <v>3.3932609319028598E-2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3.8571150428724232</v>
      </c>
      <c r="U17">
        <f t="shared" ref="U17:U32" si="9">L17*(1000-(1000*0.61365*EXP(17.502*Y17/(240.97+Y17))/(EA17+EB17)+DV17)/2)/(1000*0.61365*EXP(17.502*Y17/(240.97+Y17))/(EA17+EB17)-DV17)</f>
        <v>3.3767636027867032E-2</v>
      </c>
      <c r="V17">
        <f t="shared" ref="V17:V32" si="10">1/((DO17+1)/(S17/1.6)+1/(T17/1.37)) + DO17/((DO17+1)/(S17/1.6) + DO17/(T17/1.37))</f>
        <v>2.1119527680300502E-2</v>
      </c>
      <c r="W17">
        <f t="shared" ref="W17:W32" si="11">(DJ17*DM17)</f>
        <v>82.084708056484885</v>
      </c>
      <c r="X17">
        <f t="shared" ref="X17:X32" si="12">(EC17+(W17+2*0.95*0.0000000567*(((EC17+$B$7)+273)^4-(EC17+273)^4)-44100*L17)/(1.84*29.3*T17+8*0.95*0.0000000567*(EC17+273)^3))</f>
        <v>24.824782087181891</v>
      </c>
      <c r="Y17">
        <f t="shared" ref="Y17:Y32" si="13">($C$7*ED17+$D$7*EE17+$E$7*X17)</f>
        <v>23.652653333333301</v>
      </c>
      <c r="Z17">
        <f t="shared" ref="Z17:Z32" si="14">0.61365*EXP(17.502*Y17/(240.97+Y17))</f>
        <v>2.9330511436229307</v>
      </c>
      <c r="AA17">
        <f t="shared" ref="AA17:AA32" si="15">(AB17/AC17*100)</f>
        <v>50.160121369952414</v>
      </c>
      <c r="AB17">
        <f t="shared" ref="AB17:AB32" si="16">DV17*(EA17+EB17)/1000</f>
        <v>1.5521266972186485</v>
      </c>
      <c r="AC17">
        <f t="shared" ref="AC17:AC32" si="17">0.61365*EXP(17.502*EC17/(240.97+EC17))</f>
        <v>3.0943439824857046</v>
      </c>
      <c r="AD17">
        <f t="shared" ref="AD17:AD32" si="18">(Z17-DV17*(EA17+EB17)/1000)</f>
        <v>1.3809244464042822</v>
      </c>
      <c r="AE17">
        <f t="shared" ref="AE17:AE32" si="19">(-L17*44100)</f>
        <v>-20.616969748108769</v>
      </c>
      <c r="AF17">
        <f t="shared" ref="AF17:AF32" si="20">2*29.3*T17*0.92*(EC17-Y17)</f>
        <v>185.45209181832186</v>
      </c>
      <c r="AG17">
        <f t="shared" ref="AG17:AG32" si="21">2*0.95*0.0000000567*(((EC17+$B$7)+273)^4-(Y17+273)^4)</f>
        <v>10.078200971667309</v>
      </c>
      <c r="AH17">
        <f t="shared" ref="AH17:AH32" si="22">W17+AG17+AE17+AF17</f>
        <v>256.99803109836529</v>
      </c>
      <c r="AI17">
        <f t="shared" ref="AI17:AI32" si="23">DZ17*AW17*(DU17-DT17*(1000-AW17*DW17)/(1000-AW17*DV17))/(100*DN17)</f>
        <v>3.249319843333637</v>
      </c>
      <c r="AJ17">
        <f t="shared" ref="AJ17:AJ32" si="24">1000*DZ17*AW17*(DV17-DW17)/(100*DN17*(1000-AW17*DV17))</f>
        <v>0.43101977968958366</v>
      </c>
      <c r="AK17">
        <f t="shared" ref="AK17:AK32" si="25">(AL17 - AM17 - EA17*1000/(8.314*(EC17+273.15)) * AO17/DZ17 * AN17) * DZ17/(100*DN17) * (1000 - DW17)/1000</f>
        <v>2.6051275376490142</v>
      </c>
      <c r="AL17">
        <v>406.28216733064301</v>
      </c>
      <c r="AM17">
        <v>404.485703030303</v>
      </c>
      <c r="AN17">
        <v>3.80932515131987E-2</v>
      </c>
      <c r="AO17">
        <v>66.970666391779204</v>
      </c>
      <c r="AP17">
        <f t="shared" ref="AP17:AP32" si="26">(AR17 - AQ17 + EA17*1000/(8.314*(EC17+273.15)) * AT17/DZ17 * AS17) * DZ17/(100*DN17) * 1000/(1000 - AR17)</f>
        <v>0.46750498295031223</v>
      </c>
      <c r="AQ17">
        <v>14.9639926560865</v>
      </c>
      <c r="AR17">
        <v>15.2400509090909</v>
      </c>
      <c r="AS17">
        <v>1.7103328540109301E-5</v>
      </c>
      <c r="AT17">
        <v>77.469288357778296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54347.674154491877</v>
      </c>
      <c r="AZ17" t="s">
        <v>439</v>
      </c>
      <c r="BA17">
        <v>10014.1</v>
      </c>
      <c r="BB17">
        <v>225.19399999999999</v>
      </c>
      <c r="BC17">
        <v>1046.96</v>
      </c>
      <c r="BD17">
        <f t="shared" ref="BD17:BD32" si="30">1-BB17/BC17</f>
        <v>0.78490677771834649</v>
      </c>
      <c r="BE17">
        <v>-1.3787935212400999</v>
      </c>
      <c r="BF17" t="s">
        <v>440</v>
      </c>
      <c r="BG17">
        <v>10096.9</v>
      </c>
      <c r="BH17">
        <v>383.951769230769</v>
      </c>
      <c r="BI17">
        <v>494.51577139138999</v>
      </c>
      <c r="BJ17">
        <f t="shared" ref="BJ17:BJ32" si="31">1-BH17/BI17</f>
        <v>0.22358033566762403</v>
      </c>
      <c r="BK17">
        <v>0.5</v>
      </c>
      <c r="BL17">
        <f t="shared" ref="BL17:BL32" si="32">DK17</f>
        <v>421.14405325206451</v>
      </c>
      <c r="BM17">
        <f t="shared" ref="BM17:BM32" si="33">N17</f>
        <v>2.6051275376490142</v>
      </c>
      <c r="BN17">
        <f t="shared" ref="BN17:BN32" si="34">BJ17*BK17*BL17</f>
        <v>47.079764395260156</v>
      </c>
      <c r="BO17">
        <f t="shared" ref="BO17:BO32" si="35">(BM17-BE17)/BL17</f>
        <v>9.4597585508458901E-3</v>
      </c>
      <c r="BP17">
        <f t="shared" ref="BP17:BP32" si="36">(BC17-BI17)/BI17</f>
        <v>1.1171417790260363</v>
      </c>
      <c r="BQ17">
        <f t="shared" ref="BQ17:BQ32" si="37">BB17/(BD17+BB17/BI17)</f>
        <v>181.56565648986665</v>
      </c>
      <c r="BR17" t="s">
        <v>441</v>
      </c>
      <c r="BS17">
        <v>0</v>
      </c>
      <c r="BT17">
        <f t="shared" ref="BT17:BT32" si="38">IF(BS17&lt;&gt;0, BS17, BQ17)</f>
        <v>181.56565648986665</v>
      </c>
      <c r="BU17">
        <f t="shared" ref="BU17:BU32" si="39">1-BT17/BI17</f>
        <v>0.63284152499523727</v>
      </c>
      <c r="BV17">
        <f t="shared" ref="BV17:BV32" si="40">(BI17-BH17)/(BI17-BT17)</f>
        <v>0.35329593087196148</v>
      </c>
      <c r="BW17">
        <f t="shared" ref="BW17:BW32" si="41">(BC17-BI17)/(BC17-BT17)</f>
        <v>0.63837282130576023</v>
      </c>
      <c r="BX17">
        <f t="shared" ref="BX17:BX32" si="42">(BI17-BH17)/(BI17-BB17)</f>
        <v>0.41052753213903603</v>
      </c>
      <c r="BY17">
        <f t="shared" ref="BY17:BY32" si="43">(BC17-BI17)/(BC17-BB17)</f>
        <v>0.6722646454204847</v>
      </c>
      <c r="BZ17">
        <f t="shared" ref="BZ17:BZ32" si="44">(BV17*BT17/BH17)</f>
        <v>0.16706892053780825</v>
      </c>
      <c r="CA17">
        <f t="shared" ref="CA17:CA32" si="45">(1-BZ17)</f>
        <v>0.8329310794621918</v>
      </c>
      <c r="CB17">
        <v>315</v>
      </c>
      <c r="CC17">
        <v>290</v>
      </c>
      <c r="CD17">
        <v>490.15</v>
      </c>
      <c r="CE17">
        <v>55</v>
      </c>
      <c r="CF17">
        <v>10096.9</v>
      </c>
      <c r="CG17">
        <v>487.9</v>
      </c>
      <c r="CH17">
        <v>2.25</v>
      </c>
      <c r="CI17">
        <v>300</v>
      </c>
      <c r="CJ17">
        <v>24.1</v>
      </c>
      <c r="CK17">
        <v>494.51577139138999</v>
      </c>
      <c r="CL17">
        <v>1.6596897370810899</v>
      </c>
      <c r="CM17">
        <v>-6.6838978737551402</v>
      </c>
      <c r="CN17">
        <v>1.4589620847849001</v>
      </c>
      <c r="CO17">
        <v>0.42843175944537898</v>
      </c>
      <c r="CP17">
        <v>-7.9372451612903308E-3</v>
      </c>
      <c r="CQ17">
        <v>290</v>
      </c>
      <c r="CR17">
        <v>489.03</v>
      </c>
      <c r="CS17">
        <v>885</v>
      </c>
      <c r="CT17">
        <v>10050.700000000001</v>
      </c>
      <c r="CU17">
        <v>487.87</v>
      </c>
      <c r="CV17">
        <v>1.1599999999999999</v>
      </c>
      <c r="DJ17">
        <f t="shared" ref="DJ17:DJ32" si="46">$B$11*EI17+$C$11*EJ17+$F$11*EU17*(1-EX17)</f>
        <v>499.94753333333301</v>
      </c>
      <c r="DK17">
        <f t="shared" ref="DK17:DK32" si="47">DJ17*DL17</f>
        <v>421.14405325206451</v>
      </c>
      <c r="DL17">
        <f t="shared" ref="DL17:DL32" si="48">($B$11*$D$9+$C$11*$D$9+$F$11*((FH17+EZ17)/MAX(FH17+EZ17+FI17, 0.1)*$I$9+FI17/MAX(FH17+EZ17+FI17, 0.1)*$J$9))/($B$11+$C$11+$F$11)</f>
        <v>0.84237649987818342</v>
      </c>
      <c r="DM17">
        <f t="shared" ref="DM17:DM32" si="49">($B$11*$K$9+$C$11*$K$9+$F$11*((FH17+EZ17)/MAX(FH17+EZ17+FI17, 0.1)*$P$9+FI17/MAX(FH17+EZ17+FI17, 0.1)*$Q$9))/($B$11+$C$11+$F$11)</f>
        <v>0.16418664476489386</v>
      </c>
      <c r="DN17">
        <v>3</v>
      </c>
      <c r="DO17">
        <v>0.5</v>
      </c>
      <c r="DP17" t="s">
        <v>442</v>
      </c>
      <c r="DQ17">
        <v>2</v>
      </c>
      <c r="DR17" t="b">
        <v>1</v>
      </c>
      <c r="DS17">
        <v>1686844272</v>
      </c>
      <c r="DT17">
        <v>397.99599999999998</v>
      </c>
      <c r="DU17">
        <v>400.04806666666701</v>
      </c>
      <c r="DV17">
        <v>15.219013333333301</v>
      </c>
      <c r="DW17">
        <v>14.9643933333333</v>
      </c>
      <c r="DX17">
        <v>398.48399999999998</v>
      </c>
      <c r="DY17">
        <v>15.0760133333333</v>
      </c>
      <c r="DZ17">
        <v>500.11006666666702</v>
      </c>
      <c r="EA17">
        <v>101.88606666666701</v>
      </c>
      <c r="EB17">
        <v>9.9959839999999994E-2</v>
      </c>
      <c r="EC17">
        <v>24.5444866666667</v>
      </c>
      <c r="ED17">
        <v>23.652653333333301</v>
      </c>
      <c r="EE17">
        <v>999.9</v>
      </c>
      <c r="EF17">
        <v>0</v>
      </c>
      <c r="EG17">
        <v>0</v>
      </c>
      <c r="EH17">
        <v>10005.49</v>
      </c>
      <c r="EI17">
        <v>0</v>
      </c>
      <c r="EJ17">
        <v>0.221023</v>
      </c>
      <c r="EK17">
        <v>-1.88127333333333</v>
      </c>
      <c r="EL17">
        <v>404.32446666666698</v>
      </c>
      <c r="EM17">
        <v>406.12540000000001</v>
      </c>
      <c r="EN17">
        <v>0.26510426666666698</v>
      </c>
      <c r="EO17">
        <v>400.04806666666701</v>
      </c>
      <c r="EP17">
        <v>14.9643933333333</v>
      </c>
      <c r="EQ17">
        <v>1.5516719999999999</v>
      </c>
      <c r="ER17">
        <v>1.524662</v>
      </c>
      <c r="ES17">
        <v>13.487066666666699</v>
      </c>
      <c r="ET17">
        <v>13.21776</v>
      </c>
      <c r="EU17">
        <v>499.94753333333301</v>
      </c>
      <c r="EV17">
        <v>0.91997879999999999</v>
      </c>
      <c r="EW17">
        <v>8.0021313333333302E-2</v>
      </c>
      <c r="EX17">
        <v>0</v>
      </c>
      <c r="EY17">
        <v>383.94080000000002</v>
      </c>
      <c r="EZ17">
        <v>4.9999900000000004</v>
      </c>
      <c r="FA17">
        <v>2204.3919999999998</v>
      </c>
      <c r="FB17">
        <v>4250.7653333333301</v>
      </c>
      <c r="FC17">
        <v>36.457999999999998</v>
      </c>
      <c r="FD17">
        <v>38.936999999999998</v>
      </c>
      <c r="FE17">
        <v>38.178733333333298</v>
      </c>
      <c r="FF17">
        <v>39.078800000000001</v>
      </c>
      <c r="FG17">
        <v>39.311999999999998</v>
      </c>
      <c r="FH17">
        <v>455.34133333333301</v>
      </c>
      <c r="FI17">
        <v>39.603999999999999</v>
      </c>
      <c r="FJ17">
        <v>0</v>
      </c>
      <c r="FK17">
        <v>1686844281.9000001</v>
      </c>
      <c r="FL17">
        <v>0</v>
      </c>
      <c r="FM17">
        <v>383.951769230769</v>
      </c>
      <c r="FN17">
        <v>0.25217093021296799</v>
      </c>
      <c r="FO17">
        <v>49.904957315449799</v>
      </c>
      <c r="FP17">
        <v>2205.1492307692301</v>
      </c>
      <c r="FQ17">
        <v>15</v>
      </c>
      <c r="FR17">
        <v>1686844305</v>
      </c>
      <c r="FS17" t="s">
        <v>443</v>
      </c>
      <c r="FT17">
        <v>1686844305</v>
      </c>
      <c r="FU17">
        <v>1686844299</v>
      </c>
      <c r="FV17">
        <v>1</v>
      </c>
      <c r="FW17">
        <v>-0.16900000000000001</v>
      </c>
      <c r="FX17">
        <v>-5.0000000000000001E-3</v>
      </c>
      <c r="FY17">
        <v>-0.48799999999999999</v>
      </c>
      <c r="FZ17">
        <v>0.14299999999999999</v>
      </c>
      <c r="GA17">
        <v>402</v>
      </c>
      <c r="GB17">
        <v>15</v>
      </c>
      <c r="GC17">
        <v>0.44</v>
      </c>
      <c r="GD17">
        <v>0.14000000000000001</v>
      </c>
      <c r="GE17">
        <v>-1.8929361904761901</v>
      </c>
      <c r="GF17">
        <v>-0.18697636363636699</v>
      </c>
      <c r="GG17">
        <v>8.3418243321355404E-2</v>
      </c>
      <c r="GH17">
        <v>1</v>
      </c>
      <c r="GI17">
        <v>383.984617647059</v>
      </c>
      <c r="GJ17">
        <v>1.0649347590593199E-2</v>
      </c>
      <c r="GK17">
        <v>0.174305346464844</v>
      </c>
      <c r="GL17">
        <v>1</v>
      </c>
      <c r="GM17">
        <v>0.26714599999999999</v>
      </c>
      <c r="GN17">
        <v>1.08900779220785E-2</v>
      </c>
      <c r="GO17">
        <v>1.2085355656054699E-2</v>
      </c>
      <c r="GP17">
        <v>1</v>
      </c>
      <c r="GQ17">
        <v>3</v>
      </c>
      <c r="GR17">
        <v>3</v>
      </c>
      <c r="GS17" t="s">
        <v>444</v>
      </c>
      <c r="GT17">
        <v>2.9533299999999998</v>
      </c>
      <c r="GU17">
        <v>2.71095</v>
      </c>
      <c r="GV17">
        <v>0.106512</v>
      </c>
      <c r="GW17">
        <v>0.10646899999999999</v>
      </c>
      <c r="GX17">
        <v>8.4945599999999996E-2</v>
      </c>
      <c r="GY17">
        <v>8.4547899999999995E-2</v>
      </c>
      <c r="GZ17">
        <v>27905.3</v>
      </c>
      <c r="HA17">
        <v>32236.799999999999</v>
      </c>
      <c r="HB17">
        <v>31118.7</v>
      </c>
      <c r="HC17">
        <v>34736.300000000003</v>
      </c>
      <c r="HD17">
        <v>38813.599999999999</v>
      </c>
      <c r="HE17">
        <v>39359.300000000003</v>
      </c>
      <c r="HF17">
        <v>42773.8</v>
      </c>
      <c r="HG17">
        <v>43062.7</v>
      </c>
      <c r="HH17">
        <v>2.0994000000000002</v>
      </c>
      <c r="HI17">
        <v>2.30165</v>
      </c>
      <c r="HJ17">
        <v>0.11834500000000001</v>
      </c>
      <c r="HK17">
        <v>0</v>
      </c>
      <c r="HL17">
        <v>21.673200000000001</v>
      </c>
      <c r="HM17">
        <v>999.9</v>
      </c>
      <c r="HN17">
        <v>74.465999999999994</v>
      </c>
      <c r="HO17">
        <v>21.238</v>
      </c>
      <c r="HP17">
        <v>18.5108</v>
      </c>
      <c r="HQ17">
        <v>60.022799999999997</v>
      </c>
      <c r="HR17">
        <v>18.657900000000001</v>
      </c>
      <c r="HS17">
        <v>1</v>
      </c>
      <c r="HT17">
        <v>-0.43138199999999999</v>
      </c>
      <c r="HU17">
        <v>-1.85653</v>
      </c>
      <c r="HV17">
        <v>20.293900000000001</v>
      </c>
      <c r="HW17">
        <v>5.2488900000000003</v>
      </c>
      <c r="HX17">
        <v>11.9863</v>
      </c>
      <c r="HY17">
        <v>4.9732500000000002</v>
      </c>
      <c r="HZ17">
        <v>3.2976299999999998</v>
      </c>
      <c r="IA17">
        <v>999.9</v>
      </c>
      <c r="IB17">
        <v>9999</v>
      </c>
      <c r="IC17">
        <v>9999</v>
      </c>
      <c r="ID17">
        <v>9999</v>
      </c>
      <c r="IE17">
        <v>4.9720199999999997</v>
      </c>
      <c r="IF17">
        <v>1.85378</v>
      </c>
      <c r="IG17">
        <v>1.85483</v>
      </c>
      <c r="IH17">
        <v>1.8591299999999999</v>
      </c>
      <c r="II17">
        <v>1.85351</v>
      </c>
      <c r="IJ17">
        <v>1.85792</v>
      </c>
      <c r="IK17">
        <v>1.8551599999999999</v>
      </c>
      <c r="IL17">
        <v>1.85379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-0.48799999999999999</v>
      </c>
      <c r="JA17">
        <v>0.14299999999999999</v>
      </c>
      <c r="JB17">
        <v>-6.2243767970685003E-2</v>
      </c>
      <c r="JC17">
        <v>-6.8838208586326796E-4</v>
      </c>
      <c r="JD17">
        <v>1.2146953680521199E-7</v>
      </c>
      <c r="JE17">
        <v>-3.3979593155360199E-13</v>
      </c>
      <c r="JF17">
        <v>3.3945604838356298E-2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1204.5999999999999</v>
      </c>
      <c r="JO17">
        <v>1204.9000000000001</v>
      </c>
      <c r="JP17">
        <v>0.97778299999999996</v>
      </c>
      <c r="JQ17">
        <v>2.34863</v>
      </c>
      <c r="JR17">
        <v>1.5966800000000001</v>
      </c>
      <c r="JS17">
        <v>2.34131</v>
      </c>
      <c r="JT17">
        <v>1.5905800000000001</v>
      </c>
      <c r="JU17">
        <v>2.3742700000000001</v>
      </c>
      <c r="JV17">
        <v>26.107399999999998</v>
      </c>
      <c r="JW17">
        <v>15.8482</v>
      </c>
      <c r="JX17">
        <v>18</v>
      </c>
      <c r="JY17">
        <v>494.52100000000002</v>
      </c>
      <c r="JZ17">
        <v>613.58900000000006</v>
      </c>
      <c r="KA17">
        <v>25.000399999999999</v>
      </c>
      <c r="KB17">
        <v>21.5334</v>
      </c>
      <c r="KC17">
        <v>30</v>
      </c>
      <c r="KD17">
        <v>21.474799999999998</v>
      </c>
      <c r="KE17">
        <v>21.444099999999999</v>
      </c>
      <c r="KF17">
        <v>19.595800000000001</v>
      </c>
      <c r="KG17">
        <v>24.105399999999999</v>
      </c>
      <c r="KH17">
        <v>97.026899999999998</v>
      </c>
      <c r="KI17">
        <v>25</v>
      </c>
      <c r="KJ17">
        <v>400</v>
      </c>
      <c r="KK17">
        <v>14.9277</v>
      </c>
      <c r="KL17">
        <v>101.29300000000001</v>
      </c>
      <c r="KM17">
        <v>101.211</v>
      </c>
    </row>
    <row r="18" spans="1:299" x14ac:dyDescent="0.2">
      <c r="A18">
        <v>2</v>
      </c>
      <c r="B18">
        <v>1686845705.0999999</v>
      </c>
      <c r="C18">
        <v>1425.0999999046301</v>
      </c>
      <c r="D18" t="s">
        <v>448</v>
      </c>
      <c r="E18" t="s">
        <v>449</v>
      </c>
      <c r="F18">
        <v>30</v>
      </c>
      <c r="G18">
        <v>17.100000000000001</v>
      </c>
      <c r="H18" t="s">
        <v>450</v>
      </c>
      <c r="I18">
        <v>40</v>
      </c>
      <c r="J18">
        <v>102</v>
      </c>
      <c r="K18">
        <v>1686845696.5999999</v>
      </c>
      <c r="L18">
        <f t="shared" si="0"/>
        <v>4.364696929444788E-4</v>
      </c>
      <c r="M18">
        <f t="shared" si="1"/>
        <v>0.43646969294447879</v>
      </c>
      <c r="N18">
        <f t="shared" si="2"/>
        <v>2.9624314672785448</v>
      </c>
      <c r="O18">
        <f t="shared" si="3"/>
        <v>397.6953125</v>
      </c>
      <c r="P18">
        <f t="shared" si="4"/>
        <v>241.23046851730126</v>
      </c>
      <c r="Q18">
        <f t="shared" si="5"/>
        <v>24.60165502609059</v>
      </c>
      <c r="R18">
        <f t="shared" si="6"/>
        <v>40.558570166341063</v>
      </c>
      <c r="S18">
        <f t="shared" si="7"/>
        <v>3.1844157115518031E-2</v>
      </c>
      <c r="T18">
        <f t="shared" si="8"/>
        <v>3.8535054311674166</v>
      </c>
      <c r="U18">
        <f t="shared" si="9"/>
        <v>3.1698683726886785E-2</v>
      </c>
      <c r="V18">
        <f t="shared" si="10"/>
        <v>1.9824691975847328E-2</v>
      </c>
      <c r="W18">
        <f t="shared" si="11"/>
        <v>82.098530325759867</v>
      </c>
      <c r="X18">
        <f t="shared" si="12"/>
        <v>24.634914802418397</v>
      </c>
      <c r="Y18">
        <f t="shared" si="13"/>
        <v>23.464143750000002</v>
      </c>
      <c r="Z18">
        <f t="shared" si="14"/>
        <v>2.8999155792694133</v>
      </c>
      <c r="AA18">
        <f t="shared" si="15"/>
        <v>49.903664010596394</v>
      </c>
      <c r="AB18">
        <f t="shared" si="16"/>
        <v>1.5261355357734221</v>
      </c>
      <c r="AC18">
        <f t="shared" si="17"/>
        <v>3.058163295283022</v>
      </c>
      <c r="AD18">
        <f t="shared" si="18"/>
        <v>1.3737800434959913</v>
      </c>
      <c r="AE18">
        <f t="shared" si="19"/>
        <v>-19.248313458851516</v>
      </c>
      <c r="AF18">
        <f t="shared" si="20"/>
        <v>183.62779147191517</v>
      </c>
      <c r="AG18">
        <f t="shared" si="21"/>
        <v>9.969007248072808</v>
      </c>
      <c r="AH18">
        <f t="shared" si="22"/>
        <v>256.44701558689633</v>
      </c>
      <c r="AI18">
        <f t="shared" si="23"/>
        <v>2.0788684658377536</v>
      </c>
      <c r="AJ18">
        <f t="shared" si="24"/>
        <v>0.42058551424738883</v>
      </c>
      <c r="AK18">
        <f t="shared" si="25"/>
        <v>2.9624314672785448</v>
      </c>
      <c r="AL18">
        <v>405.43787782522298</v>
      </c>
      <c r="AM18">
        <v>403.42905454545399</v>
      </c>
      <c r="AN18">
        <v>3.7172126604135401E-2</v>
      </c>
      <c r="AO18">
        <v>67.0300248637908</v>
      </c>
      <c r="AP18">
        <f t="shared" si="26"/>
        <v>0.43646969294447879</v>
      </c>
      <c r="AQ18">
        <v>14.7163061307267</v>
      </c>
      <c r="AR18">
        <v>14.974199393939401</v>
      </c>
      <c r="AS18">
        <v>1.3631980195169301E-6</v>
      </c>
      <c r="AT18">
        <v>77.480122076833794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54312.729194328487</v>
      </c>
      <c r="AZ18" t="s">
        <v>439</v>
      </c>
      <c r="BA18">
        <v>10014.1</v>
      </c>
      <c r="BB18">
        <v>225.19399999999999</v>
      </c>
      <c r="BC18">
        <v>1046.96</v>
      </c>
      <c r="BD18">
        <f t="shared" si="30"/>
        <v>0.78490677771834649</v>
      </c>
      <c r="BE18">
        <v>-1.3787935212400999</v>
      </c>
      <c r="BF18" t="s">
        <v>451</v>
      </c>
      <c r="BG18">
        <v>10102.799999999999</v>
      </c>
      <c r="BH18">
        <v>346.69015999999999</v>
      </c>
      <c r="BI18">
        <v>447.77702360201198</v>
      </c>
      <c r="BJ18">
        <f t="shared" si="31"/>
        <v>0.22575268107516577</v>
      </c>
      <c r="BK18">
        <v>0.5</v>
      </c>
      <c r="BL18">
        <f t="shared" si="32"/>
        <v>421.21797470246622</v>
      </c>
      <c r="BM18">
        <f t="shared" si="33"/>
        <v>2.9624314672785448</v>
      </c>
      <c r="BN18">
        <f t="shared" si="34"/>
        <v>47.545543553066551</v>
      </c>
      <c r="BO18">
        <f t="shared" si="35"/>
        <v>1.03063621432232E-2</v>
      </c>
      <c r="BP18">
        <f t="shared" si="36"/>
        <v>1.3381280075025623</v>
      </c>
      <c r="BQ18">
        <f t="shared" si="37"/>
        <v>174.86419215400025</v>
      </c>
      <c r="BR18" t="s">
        <v>441</v>
      </c>
      <c r="BS18">
        <v>0</v>
      </c>
      <c r="BT18">
        <f t="shared" si="38"/>
        <v>174.86419215400025</v>
      </c>
      <c r="BU18">
        <f t="shared" si="39"/>
        <v>0.60948377666331299</v>
      </c>
      <c r="BV18">
        <f t="shared" si="40"/>
        <v>0.37039981984602449</v>
      </c>
      <c r="BW18">
        <f t="shared" si="41"/>
        <v>0.68706095248630716</v>
      </c>
      <c r="BX18">
        <f t="shared" si="42"/>
        <v>0.4541535197345492</v>
      </c>
      <c r="BY18">
        <f t="shared" si="43"/>
        <v>0.72914062689133896</v>
      </c>
      <c r="BZ18">
        <f t="shared" si="44"/>
        <v>0.18682291205312057</v>
      </c>
      <c r="CA18">
        <f t="shared" si="45"/>
        <v>0.81317708794687937</v>
      </c>
      <c r="CB18">
        <v>316</v>
      </c>
      <c r="CC18">
        <v>290</v>
      </c>
      <c r="CD18">
        <v>443.75</v>
      </c>
      <c r="CE18">
        <v>45</v>
      </c>
      <c r="CF18">
        <v>10102.799999999999</v>
      </c>
      <c r="CG18">
        <v>441.67</v>
      </c>
      <c r="CH18">
        <v>2.08</v>
      </c>
      <c r="CI18">
        <v>300</v>
      </c>
      <c r="CJ18">
        <v>24.1</v>
      </c>
      <c r="CK18">
        <v>447.77702360201198</v>
      </c>
      <c r="CL18">
        <v>1.16328799558017</v>
      </c>
      <c r="CM18">
        <v>-6.1721337083914003</v>
      </c>
      <c r="CN18">
        <v>1.0230641331685399</v>
      </c>
      <c r="CO18">
        <v>0.56519676533908103</v>
      </c>
      <c r="CP18">
        <v>-7.9405579532814304E-3</v>
      </c>
      <c r="CQ18">
        <v>290</v>
      </c>
      <c r="CR18">
        <v>442.38</v>
      </c>
      <c r="CS18">
        <v>895</v>
      </c>
      <c r="CT18">
        <v>10055.5</v>
      </c>
      <c r="CU18">
        <v>441.64</v>
      </c>
      <c r="CV18">
        <v>0.74</v>
      </c>
      <c r="DJ18">
        <f t="shared" si="46"/>
        <v>500.03568749999999</v>
      </c>
      <c r="DK18">
        <f t="shared" si="47"/>
        <v>421.21797470246622</v>
      </c>
      <c r="DL18">
        <f t="shared" si="48"/>
        <v>0.84237582483043516</v>
      </c>
      <c r="DM18">
        <f t="shared" si="49"/>
        <v>0.16418534192274001</v>
      </c>
      <c r="DN18">
        <v>3</v>
      </c>
      <c r="DO18">
        <v>0.5</v>
      </c>
      <c r="DP18" t="s">
        <v>442</v>
      </c>
      <c r="DQ18">
        <v>2</v>
      </c>
      <c r="DR18" t="b">
        <v>1</v>
      </c>
      <c r="DS18">
        <v>1686845696.5999999</v>
      </c>
      <c r="DT18">
        <v>397.6953125</v>
      </c>
      <c r="DU18">
        <v>399.0426875</v>
      </c>
      <c r="DV18">
        <v>14.96445625</v>
      </c>
      <c r="DW18">
        <v>14.715937500000001</v>
      </c>
      <c r="DX18">
        <v>398.15631250000001</v>
      </c>
      <c r="DY18">
        <v>14.82645625</v>
      </c>
      <c r="DZ18">
        <v>500.11318749999998</v>
      </c>
      <c r="EA18">
        <v>101.884</v>
      </c>
      <c r="EB18">
        <v>0.10002870625</v>
      </c>
      <c r="EC18">
        <v>24.348031249999998</v>
      </c>
      <c r="ED18">
        <v>23.464143750000002</v>
      </c>
      <c r="EE18">
        <v>999.9</v>
      </c>
      <c r="EF18">
        <v>0</v>
      </c>
      <c r="EG18">
        <v>0</v>
      </c>
      <c r="EH18">
        <v>9992.1112499999999</v>
      </c>
      <c r="EI18">
        <v>0</v>
      </c>
      <c r="EJ18">
        <v>0.221023</v>
      </c>
      <c r="EK18">
        <v>-1.3722733125</v>
      </c>
      <c r="EL18">
        <v>403.71387499999997</v>
      </c>
      <c r="EM18">
        <v>405.0028125</v>
      </c>
      <c r="EN18">
        <v>0.2539745625</v>
      </c>
      <c r="EO18">
        <v>399.0426875</v>
      </c>
      <c r="EP18">
        <v>14.715937500000001</v>
      </c>
      <c r="EQ18">
        <v>1.5251937499999999</v>
      </c>
      <c r="ER18">
        <v>1.499319375</v>
      </c>
      <c r="ES18">
        <v>13.223106250000001</v>
      </c>
      <c r="ET18">
        <v>12.96121875</v>
      </c>
      <c r="EU18">
        <v>500.03568749999999</v>
      </c>
      <c r="EV18">
        <v>0.92000593750000004</v>
      </c>
      <c r="EW18">
        <v>7.9994343750000002E-2</v>
      </c>
      <c r="EX18">
        <v>0</v>
      </c>
      <c r="EY18">
        <v>346.70681250000001</v>
      </c>
      <c r="EZ18">
        <v>4.9999900000000004</v>
      </c>
      <c r="FA18">
        <v>1750.163125</v>
      </c>
      <c r="FB18">
        <v>4251.5637500000003</v>
      </c>
      <c r="FC18">
        <v>36.186999999999998</v>
      </c>
      <c r="FD18">
        <v>38.492125000000001</v>
      </c>
      <c r="FE18">
        <v>37.811999999999998</v>
      </c>
      <c r="FF18">
        <v>38.936999999999998</v>
      </c>
      <c r="FG18">
        <v>39.097437499999998</v>
      </c>
      <c r="FH18">
        <v>455.43687499999999</v>
      </c>
      <c r="FI18">
        <v>39.6</v>
      </c>
      <c r="FJ18">
        <v>0</v>
      </c>
      <c r="FK18">
        <v>1423.10000014305</v>
      </c>
      <c r="FL18">
        <v>0</v>
      </c>
      <c r="FM18">
        <v>346.69015999999999</v>
      </c>
      <c r="FN18">
        <v>-0.227076936012368</v>
      </c>
      <c r="FO18">
        <v>-31.9546153667692</v>
      </c>
      <c r="FP18">
        <v>1749.5952</v>
      </c>
      <c r="FQ18">
        <v>15</v>
      </c>
      <c r="FR18">
        <v>1686845726.0999999</v>
      </c>
      <c r="FS18" t="s">
        <v>452</v>
      </c>
      <c r="FT18">
        <v>1686845726.0999999</v>
      </c>
      <c r="FU18">
        <v>1686845726.0999999</v>
      </c>
      <c r="FV18">
        <v>2</v>
      </c>
      <c r="FW18">
        <v>2.5999999999999999E-2</v>
      </c>
      <c r="FX18">
        <v>0</v>
      </c>
      <c r="FY18">
        <v>-0.46100000000000002</v>
      </c>
      <c r="FZ18">
        <v>0.13800000000000001</v>
      </c>
      <c r="GA18">
        <v>400</v>
      </c>
      <c r="GB18">
        <v>15</v>
      </c>
      <c r="GC18">
        <v>0.19</v>
      </c>
      <c r="GD18">
        <v>0.13</v>
      </c>
      <c r="GE18">
        <v>-1.5549015714285701</v>
      </c>
      <c r="GF18">
        <v>-7.9913766233766698E-2</v>
      </c>
      <c r="GG18">
        <v>0.82709861829735098</v>
      </c>
      <c r="GH18">
        <v>1</v>
      </c>
      <c r="GI18">
        <v>346.69129411764698</v>
      </c>
      <c r="GJ18">
        <v>0.101268138487364</v>
      </c>
      <c r="GK18">
        <v>0.16260191906322299</v>
      </c>
      <c r="GL18">
        <v>1</v>
      </c>
      <c r="GM18">
        <v>0.249309857142857</v>
      </c>
      <c r="GN18">
        <v>8.1071532467532695E-2</v>
      </c>
      <c r="GO18">
        <v>8.3606872711672799E-3</v>
      </c>
      <c r="GP18">
        <v>1</v>
      </c>
      <c r="GQ18">
        <v>3</v>
      </c>
      <c r="GR18">
        <v>3</v>
      </c>
      <c r="GS18" t="s">
        <v>444</v>
      </c>
      <c r="GT18">
        <v>2.9527399999999999</v>
      </c>
      <c r="GU18">
        <v>2.71075</v>
      </c>
      <c r="GV18">
        <v>0.106264</v>
      </c>
      <c r="GW18">
        <v>0.10634299999999999</v>
      </c>
      <c r="GX18">
        <v>8.3804000000000003E-2</v>
      </c>
      <c r="GY18">
        <v>8.3462400000000006E-2</v>
      </c>
      <c r="GZ18">
        <v>27893.1</v>
      </c>
      <c r="HA18">
        <v>32218.3</v>
      </c>
      <c r="HB18">
        <v>31098.2</v>
      </c>
      <c r="HC18">
        <v>34713.5</v>
      </c>
      <c r="HD18">
        <v>38838.6</v>
      </c>
      <c r="HE18">
        <v>39383.599999999999</v>
      </c>
      <c r="HF18">
        <v>42747.6</v>
      </c>
      <c r="HG18">
        <v>43038.400000000001</v>
      </c>
      <c r="HH18">
        <v>2.0943299999999998</v>
      </c>
      <c r="HI18">
        <v>2.2961800000000001</v>
      </c>
      <c r="HJ18">
        <v>0.11672100000000001</v>
      </c>
      <c r="HK18">
        <v>0</v>
      </c>
      <c r="HL18">
        <v>21.516400000000001</v>
      </c>
      <c r="HM18">
        <v>999.9</v>
      </c>
      <c r="HN18">
        <v>74.179000000000002</v>
      </c>
      <c r="HO18">
        <v>21.126999999999999</v>
      </c>
      <c r="HP18">
        <v>18.313500000000001</v>
      </c>
      <c r="HQ18">
        <v>60.202800000000003</v>
      </c>
      <c r="HR18">
        <v>18.946300000000001</v>
      </c>
      <c r="HS18">
        <v>1</v>
      </c>
      <c r="HT18">
        <v>-0.40408300000000003</v>
      </c>
      <c r="HU18">
        <v>-1.8079000000000001</v>
      </c>
      <c r="HV18">
        <v>20.294799999999999</v>
      </c>
      <c r="HW18">
        <v>5.24979</v>
      </c>
      <c r="HX18">
        <v>11.9861</v>
      </c>
      <c r="HY18">
        <v>4.9735500000000004</v>
      </c>
      <c r="HZ18">
        <v>3.2976999999999999</v>
      </c>
      <c r="IA18">
        <v>999.9</v>
      </c>
      <c r="IB18">
        <v>9999</v>
      </c>
      <c r="IC18">
        <v>9999</v>
      </c>
      <c r="ID18">
        <v>9999</v>
      </c>
      <c r="IE18">
        <v>4.9720000000000004</v>
      </c>
      <c r="IF18">
        <v>1.85378</v>
      </c>
      <c r="IG18">
        <v>1.8548199999999999</v>
      </c>
      <c r="IH18">
        <v>1.8591299999999999</v>
      </c>
      <c r="II18">
        <v>1.85351</v>
      </c>
      <c r="IJ18">
        <v>1.8579300000000001</v>
      </c>
      <c r="IK18">
        <v>1.8551500000000001</v>
      </c>
      <c r="IL18">
        <v>1.85378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-0.46100000000000002</v>
      </c>
      <c r="JA18">
        <v>0.13800000000000001</v>
      </c>
      <c r="JB18">
        <v>-0.23094398349207901</v>
      </c>
      <c r="JC18">
        <v>-6.8838208586326796E-4</v>
      </c>
      <c r="JD18">
        <v>1.2146953680521199E-7</v>
      </c>
      <c r="JE18">
        <v>-3.3979593155360199E-13</v>
      </c>
      <c r="JF18">
        <v>2.9271781677316699E-2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23.3</v>
      </c>
      <c r="JO18">
        <v>23.4</v>
      </c>
      <c r="JP18">
        <v>0.97656200000000004</v>
      </c>
      <c r="JQ18">
        <v>2.34375</v>
      </c>
      <c r="JR18">
        <v>1.5966800000000001</v>
      </c>
      <c r="JS18">
        <v>2.34009</v>
      </c>
      <c r="JT18">
        <v>1.5905800000000001</v>
      </c>
      <c r="JU18">
        <v>2.3083499999999999</v>
      </c>
      <c r="JV18">
        <v>25.901599999999998</v>
      </c>
      <c r="JW18">
        <v>15.611800000000001</v>
      </c>
      <c r="JX18">
        <v>18</v>
      </c>
      <c r="JY18">
        <v>494.43</v>
      </c>
      <c r="JZ18">
        <v>613.18100000000004</v>
      </c>
      <c r="KA18">
        <v>24.9999</v>
      </c>
      <c r="KB18">
        <v>21.8766</v>
      </c>
      <c r="KC18">
        <v>30.0002</v>
      </c>
      <c r="KD18">
        <v>21.779399999999999</v>
      </c>
      <c r="KE18">
        <v>21.739100000000001</v>
      </c>
      <c r="KF18">
        <v>19.575299999999999</v>
      </c>
      <c r="KG18">
        <v>23.927099999999999</v>
      </c>
      <c r="KH18">
        <v>91.453199999999995</v>
      </c>
      <c r="KI18">
        <v>25</v>
      </c>
      <c r="KJ18">
        <v>400</v>
      </c>
      <c r="KK18">
        <v>14.7178</v>
      </c>
      <c r="KL18">
        <v>101.229</v>
      </c>
      <c r="KM18">
        <v>101.15</v>
      </c>
    </row>
    <row r="19" spans="1:299" x14ac:dyDescent="0.2">
      <c r="A19">
        <v>3</v>
      </c>
      <c r="B19">
        <v>1686847824</v>
      </c>
      <c r="C19">
        <v>3544</v>
      </c>
      <c r="D19" t="s">
        <v>453</v>
      </c>
      <c r="E19" t="s">
        <v>454</v>
      </c>
      <c r="F19">
        <v>30</v>
      </c>
      <c r="G19">
        <v>16.7</v>
      </c>
      <c r="H19" t="s">
        <v>438</v>
      </c>
      <c r="I19">
        <v>140</v>
      </c>
      <c r="J19">
        <v>102</v>
      </c>
      <c r="K19">
        <v>1686847815.5</v>
      </c>
      <c r="L19">
        <f t="shared" si="0"/>
        <v>6.1681003772863648E-4</v>
      </c>
      <c r="M19">
        <f t="shared" si="1"/>
        <v>0.61681003772863652</v>
      </c>
      <c r="N19">
        <f t="shared" si="2"/>
        <v>4.5907698876844414</v>
      </c>
      <c r="O19">
        <f t="shared" si="3"/>
        <v>395.8696875</v>
      </c>
      <c r="P19">
        <f t="shared" si="4"/>
        <v>228.76994252914491</v>
      </c>
      <c r="Q19">
        <f t="shared" si="5"/>
        <v>23.323977606167261</v>
      </c>
      <c r="R19">
        <f t="shared" si="6"/>
        <v>40.360440817237738</v>
      </c>
      <c r="S19">
        <f t="shared" si="7"/>
        <v>4.6061669492592071E-2</v>
      </c>
      <c r="T19">
        <f t="shared" si="8"/>
        <v>3.8591990106642902</v>
      </c>
      <c r="U19">
        <f t="shared" si="9"/>
        <v>4.5758411878735111E-2</v>
      </c>
      <c r="V19">
        <f t="shared" si="10"/>
        <v>2.862608728338446E-2</v>
      </c>
      <c r="W19">
        <f t="shared" si="11"/>
        <v>82.088434030300206</v>
      </c>
      <c r="X19">
        <f t="shared" si="12"/>
        <v>24.29056252101903</v>
      </c>
      <c r="Y19">
        <f t="shared" si="13"/>
        <v>23.195387499999999</v>
      </c>
      <c r="Z19">
        <f t="shared" si="14"/>
        <v>2.8532407820897405</v>
      </c>
      <c r="AA19">
        <f t="shared" si="15"/>
        <v>50.240130994294141</v>
      </c>
      <c r="AB19">
        <f t="shared" si="16"/>
        <v>1.5083289113975265</v>
      </c>
      <c r="AC19">
        <f t="shared" si="17"/>
        <v>3.0022392090674086</v>
      </c>
      <c r="AD19">
        <f t="shared" si="18"/>
        <v>1.3449118706922141</v>
      </c>
      <c r="AE19">
        <f t="shared" si="19"/>
        <v>-27.201322663832869</v>
      </c>
      <c r="AF19">
        <f t="shared" si="20"/>
        <v>175.79787796132558</v>
      </c>
      <c r="AG19">
        <f t="shared" si="21"/>
        <v>9.5021185694065817</v>
      </c>
      <c r="AH19">
        <f t="shared" si="22"/>
        <v>240.1871078971995</v>
      </c>
      <c r="AI19">
        <f t="shared" si="23"/>
        <v>4.1685744701822287</v>
      </c>
      <c r="AJ19">
        <f t="shared" si="24"/>
        <v>0.60284838211589642</v>
      </c>
      <c r="AK19">
        <f t="shared" si="25"/>
        <v>4.5907698876844414</v>
      </c>
      <c r="AL19">
        <v>405.66663295863202</v>
      </c>
      <c r="AM19">
        <v>401.85409090909098</v>
      </c>
      <c r="AN19">
        <v>0.184459414898374</v>
      </c>
      <c r="AO19">
        <v>66.971316505516299</v>
      </c>
      <c r="AP19">
        <f t="shared" si="26"/>
        <v>0.61681003772863652</v>
      </c>
      <c r="AQ19">
        <v>14.437124239569799</v>
      </c>
      <c r="AR19">
        <v>14.8016696969697</v>
      </c>
      <c r="AS19">
        <v>-1.45266259025625E-6</v>
      </c>
      <c r="AT19">
        <v>77.468601724371595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54480.13792292212</v>
      </c>
      <c r="AZ19" t="s">
        <v>439</v>
      </c>
      <c r="BA19">
        <v>10014.1</v>
      </c>
      <c r="BB19">
        <v>225.19399999999999</v>
      </c>
      <c r="BC19">
        <v>1046.96</v>
      </c>
      <c r="BD19">
        <f t="shared" si="30"/>
        <v>0.78490677771834649</v>
      </c>
      <c r="BE19">
        <v>-1.3787935212400999</v>
      </c>
      <c r="BF19" t="s">
        <v>455</v>
      </c>
      <c r="BG19">
        <v>10101.9</v>
      </c>
      <c r="BH19">
        <v>483.28408000000002</v>
      </c>
      <c r="BI19">
        <v>648.14048137645204</v>
      </c>
      <c r="BJ19">
        <f t="shared" si="31"/>
        <v>0.25435288508186915</v>
      </c>
      <c r="BK19">
        <v>0.5</v>
      </c>
      <c r="BL19">
        <f t="shared" si="32"/>
        <v>421.16758910896385</v>
      </c>
      <c r="BM19">
        <f t="shared" si="33"/>
        <v>4.5907698876844414</v>
      </c>
      <c r="BN19">
        <f t="shared" si="34"/>
        <v>53.562595696420082</v>
      </c>
      <c r="BO19">
        <f t="shared" si="35"/>
        <v>1.417384329490773E-2</v>
      </c>
      <c r="BP19">
        <f t="shared" si="36"/>
        <v>0.61532882157981761</v>
      </c>
      <c r="BQ19">
        <f t="shared" si="37"/>
        <v>198.87260268417816</v>
      </c>
      <c r="BR19" t="s">
        <v>441</v>
      </c>
      <c r="BS19">
        <v>0</v>
      </c>
      <c r="BT19">
        <f t="shared" si="38"/>
        <v>198.87260268417816</v>
      </c>
      <c r="BU19">
        <f t="shared" si="39"/>
        <v>0.6931643549530595</v>
      </c>
      <c r="BV19">
        <f t="shared" si="40"/>
        <v>0.3669445540070993</v>
      </c>
      <c r="BW19">
        <f t="shared" si="41"/>
        <v>0.47025757001672597</v>
      </c>
      <c r="BX19">
        <f t="shared" si="42"/>
        <v>0.38978076100772252</v>
      </c>
      <c r="BY19">
        <f t="shared" si="43"/>
        <v>0.48532005293909453</v>
      </c>
      <c r="BZ19">
        <f t="shared" si="44"/>
        <v>0.15099859795956203</v>
      </c>
      <c r="CA19">
        <f t="shared" si="45"/>
        <v>0.84900140204043795</v>
      </c>
      <c r="CB19">
        <v>317</v>
      </c>
      <c r="CC19">
        <v>290</v>
      </c>
      <c r="CD19">
        <v>642.04999999999995</v>
      </c>
      <c r="CE19">
        <v>65</v>
      </c>
      <c r="CF19">
        <v>10101.9</v>
      </c>
      <c r="CG19">
        <v>638.54999999999995</v>
      </c>
      <c r="CH19">
        <v>3.5</v>
      </c>
      <c r="CI19">
        <v>300</v>
      </c>
      <c r="CJ19">
        <v>24.1</v>
      </c>
      <c r="CK19">
        <v>648.14048137645204</v>
      </c>
      <c r="CL19">
        <v>1.3448766234906</v>
      </c>
      <c r="CM19">
        <v>-9.6891260492687703</v>
      </c>
      <c r="CN19">
        <v>1.1831398721687501</v>
      </c>
      <c r="CO19">
        <v>0.70546520917268596</v>
      </c>
      <c r="CP19">
        <v>-7.9418978865406099E-3</v>
      </c>
      <c r="CQ19">
        <v>290</v>
      </c>
      <c r="CR19">
        <v>638.67999999999995</v>
      </c>
      <c r="CS19">
        <v>865</v>
      </c>
      <c r="CT19">
        <v>10059.5</v>
      </c>
      <c r="CU19">
        <v>638.51</v>
      </c>
      <c r="CV19">
        <v>0.17</v>
      </c>
      <c r="DJ19">
        <f t="shared" si="46"/>
        <v>499.97606250000001</v>
      </c>
      <c r="DK19">
        <f t="shared" si="47"/>
        <v>421.16758910896385</v>
      </c>
      <c r="DL19">
        <f t="shared" si="48"/>
        <v>0.84237550694532271</v>
      </c>
      <c r="DM19">
        <f t="shared" si="49"/>
        <v>0.16418472840447276</v>
      </c>
      <c r="DN19">
        <v>3</v>
      </c>
      <c r="DO19">
        <v>0.5</v>
      </c>
      <c r="DP19" t="s">
        <v>442</v>
      </c>
      <c r="DQ19">
        <v>2</v>
      </c>
      <c r="DR19" t="b">
        <v>1</v>
      </c>
      <c r="DS19">
        <v>1686847815.5</v>
      </c>
      <c r="DT19">
        <v>395.8696875</v>
      </c>
      <c r="DU19">
        <v>398.51350000000002</v>
      </c>
      <c r="DV19">
        <v>14.794231249999999</v>
      </c>
      <c r="DW19">
        <v>14.437943750000001</v>
      </c>
      <c r="DX19">
        <v>396.27168749999998</v>
      </c>
      <c r="DY19">
        <v>14.66423125</v>
      </c>
      <c r="DZ19">
        <v>500.09868749999998</v>
      </c>
      <c r="EA19">
        <v>101.854</v>
      </c>
      <c r="EB19">
        <v>9.9855250000000007E-2</v>
      </c>
      <c r="EC19">
        <v>24.0403375</v>
      </c>
      <c r="ED19">
        <v>23.195387499999999</v>
      </c>
      <c r="EE19">
        <v>999.9</v>
      </c>
      <c r="EF19">
        <v>0</v>
      </c>
      <c r="EG19">
        <v>0</v>
      </c>
      <c r="EH19">
        <v>10016.487499999999</v>
      </c>
      <c r="EI19">
        <v>0</v>
      </c>
      <c r="EJ19">
        <v>0.221023</v>
      </c>
      <c r="EK19">
        <v>-2.700126875</v>
      </c>
      <c r="EL19">
        <v>401.76093750000001</v>
      </c>
      <c r="EM19">
        <v>404.35137500000002</v>
      </c>
      <c r="EN19">
        <v>0.36582343750000001</v>
      </c>
      <c r="EO19">
        <v>398.51350000000002</v>
      </c>
      <c r="EP19">
        <v>14.437943750000001</v>
      </c>
      <c r="EQ19">
        <v>1.5078206249999999</v>
      </c>
      <c r="ER19">
        <v>1.4705606250000001</v>
      </c>
      <c r="ES19">
        <v>13.047700000000001</v>
      </c>
      <c r="ET19">
        <v>12.66546875</v>
      </c>
      <c r="EU19">
        <v>499.97606250000001</v>
      </c>
      <c r="EV19">
        <v>0.92001981249999998</v>
      </c>
      <c r="EW19">
        <v>7.9979900000000007E-2</v>
      </c>
      <c r="EX19">
        <v>0</v>
      </c>
      <c r="EY19">
        <v>483.29124999999999</v>
      </c>
      <c r="EZ19">
        <v>4.9999900000000004</v>
      </c>
      <c r="FA19">
        <v>2498.6556249999999</v>
      </c>
      <c r="FB19">
        <v>4251.0706250000003</v>
      </c>
      <c r="FC19">
        <v>35.198812500000003</v>
      </c>
      <c r="FD19">
        <v>38.019374999999997</v>
      </c>
      <c r="FE19">
        <v>37.167625000000001</v>
      </c>
      <c r="FF19">
        <v>37.831687500000001</v>
      </c>
      <c r="FG19">
        <v>38.273249999999997</v>
      </c>
      <c r="FH19">
        <v>455.38749999999999</v>
      </c>
      <c r="FI19">
        <v>39.590000000000003</v>
      </c>
      <c r="FJ19">
        <v>0</v>
      </c>
      <c r="FK19">
        <v>2117</v>
      </c>
      <c r="FL19">
        <v>0</v>
      </c>
      <c r="FM19">
        <v>483.28408000000002</v>
      </c>
      <c r="FN19">
        <v>-2.7986153946172099</v>
      </c>
      <c r="FO19">
        <v>-32.629230770995697</v>
      </c>
      <c r="FP19">
        <v>2498.0491999999999</v>
      </c>
      <c r="FQ19">
        <v>15</v>
      </c>
      <c r="FR19">
        <v>1686847854</v>
      </c>
      <c r="FS19" t="s">
        <v>456</v>
      </c>
      <c r="FT19">
        <v>1686847854</v>
      </c>
      <c r="FU19">
        <v>1686847843</v>
      </c>
      <c r="FV19">
        <v>3</v>
      </c>
      <c r="FW19">
        <v>5.5E-2</v>
      </c>
      <c r="FX19">
        <v>-1E-3</v>
      </c>
      <c r="FY19">
        <v>-0.40200000000000002</v>
      </c>
      <c r="FZ19">
        <v>0.13</v>
      </c>
      <c r="GA19">
        <v>391</v>
      </c>
      <c r="GB19">
        <v>14</v>
      </c>
      <c r="GC19">
        <v>0.28000000000000003</v>
      </c>
      <c r="GD19">
        <v>0.11</v>
      </c>
      <c r="GE19">
        <v>-1.55152352380952</v>
      </c>
      <c r="GF19">
        <v>-19.492707974026001</v>
      </c>
      <c r="GG19">
        <v>2.1477628074603698</v>
      </c>
      <c r="GH19">
        <v>0</v>
      </c>
      <c r="GI19">
        <v>483.39105882352902</v>
      </c>
      <c r="GJ19">
        <v>-1.37271199420343</v>
      </c>
      <c r="GK19">
        <v>0.25696645937880402</v>
      </c>
      <c r="GL19">
        <v>0</v>
      </c>
      <c r="GM19">
        <v>0.367420523809524</v>
      </c>
      <c r="GN19">
        <v>-2.2395428571428299E-2</v>
      </c>
      <c r="GO19">
        <v>2.8060694187361898E-3</v>
      </c>
      <c r="GP19">
        <v>1</v>
      </c>
      <c r="GQ19">
        <v>1</v>
      </c>
      <c r="GR19">
        <v>3</v>
      </c>
      <c r="GS19" t="s">
        <v>457</v>
      </c>
      <c r="GT19">
        <v>2.95234</v>
      </c>
      <c r="GU19">
        <v>2.7108400000000001</v>
      </c>
      <c r="GV19">
        <v>0.10599600000000001</v>
      </c>
      <c r="GW19">
        <v>0.10719099999999999</v>
      </c>
      <c r="GX19">
        <v>8.3024200000000006E-2</v>
      </c>
      <c r="GY19">
        <v>8.2228800000000005E-2</v>
      </c>
      <c r="GZ19">
        <v>27890.1</v>
      </c>
      <c r="HA19">
        <v>32173.599999999999</v>
      </c>
      <c r="HB19">
        <v>31086.5</v>
      </c>
      <c r="HC19">
        <v>34699.300000000003</v>
      </c>
      <c r="HD19">
        <v>38859.199999999997</v>
      </c>
      <c r="HE19">
        <v>39424.1</v>
      </c>
      <c r="HF19">
        <v>42733.599999999999</v>
      </c>
      <c r="HG19">
        <v>43024.7</v>
      </c>
      <c r="HH19">
        <v>2.0908500000000001</v>
      </c>
      <c r="HI19">
        <v>2.2888299999999999</v>
      </c>
      <c r="HJ19">
        <v>0.121072</v>
      </c>
      <c r="HK19">
        <v>0</v>
      </c>
      <c r="HL19">
        <v>21.160699999999999</v>
      </c>
      <c r="HM19">
        <v>999.9</v>
      </c>
      <c r="HN19">
        <v>74.533000000000001</v>
      </c>
      <c r="HO19">
        <v>21.207999999999998</v>
      </c>
      <c r="HP19">
        <v>18.4983</v>
      </c>
      <c r="HQ19">
        <v>58.9328</v>
      </c>
      <c r="HR19">
        <v>18.9984</v>
      </c>
      <c r="HS19">
        <v>1</v>
      </c>
      <c r="HT19">
        <v>-0.38955000000000001</v>
      </c>
      <c r="HU19">
        <v>-1.99986</v>
      </c>
      <c r="HV19">
        <v>20.291599999999999</v>
      </c>
      <c r="HW19">
        <v>5.2472399999999997</v>
      </c>
      <c r="HX19">
        <v>11.9863</v>
      </c>
      <c r="HY19">
        <v>4.9726999999999997</v>
      </c>
      <c r="HZ19">
        <v>3.2968199999999999</v>
      </c>
      <c r="IA19">
        <v>999.9</v>
      </c>
      <c r="IB19">
        <v>9999</v>
      </c>
      <c r="IC19">
        <v>9999</v>
      </c>
      <c r="ID19">
        <v>9999</v>
      </c>
      <c r="IE19">
        <v>4.9720000000000004</v>
      </c>
      <c r="IF19">
        <v>1.85379</v>
      </c>
      <c r="IG19">
        <v>1.8548500000000001</v>
      </c>
      <c r="IH19">
        <v>1.8591299999999999</v>
      </c>
      <c r="II19">
        <v>1.85354</v>
      </c>
      <c r="IJ19">
        <v>1.8579300000000001</v>
      </c>
      <c r="IK19">
        <v>1.8551599999999999</v>
      </c>
      <c r="IL19">
        <v>1.85378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-0.40200000000000002</v>
      </c>
      <c r="JA19">
        <v>0.13</v>
      </c>
      <c r="JB19">
        <v>-0.20453367132035299</v>
      </c>
      <c r="JC19">
        <v>-6.8838208586326796E-4</v>
      </c>
      <c r="JD19">
        <v>1.2146953680521199E-7</v>
      </c>
      <c r="JE19">
        <v>-3.3979593155360199E-13</v>
      </c>
      <c r="JF19">
        <v>2.8812187348728799E-2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35</v>
      </c>
      <c r="JO19">
        <v>35</v>
      </c>
      <c r="JP19">
        <v>0.943604</v>
      </c>
      <c r="JQ19">
        <v>2.34619</v>
      </c>
      <c r="JR19">
        <v>1.5966800000000001</v>
      </c>
      <c r="JS19">
        <v>2.33765</v>
      </c>
      <c r="JT19">
        <v>1.5905800000000001</v>
      </c>
      <c r="JU19">
        <v>2.4706999999999999</v>
      </c>
      <c r="JV19">
        <v>26.189800000000002</v>
      </c>
      <c r="JW19">
        <v>15.2615</v>
      </c>
      <c r="JX19">
        <v>18</v>
      </c>
      <c r="JY19">
        <v>494.76600000000002</v>
      </c>
      <c r="JZ19">
        <v>610.81799999999998</v>
      </c>
      <c r="KA19">
        <v>24.998799999999999</v>
      </c>
      <c r="KB19">
        <v>22.0684</v>
      </c>
      <c r="KC19">
        <v>30</v>
      </c>
      <c r="KD19">
        <v>22.0305</v>
      </c>
      <c r="KE19">
        <v>21.9983</v>
      </c>
      <c r="KF19">
        <v>18.9328</v>
      </c>
      <c r="KG19">
        <v>26.1859</v>
      </c>
      <c r="KH19">
        <v>85.888900000000007</v>
      </c>
      <c r="KI19">
        <v>25</v>
      </c>
      <c r="KJ19">
        <v>400</v>
      </c>
      <c r="KK19">
        <v>14.3598</v>
      </c>
      <c r="KL19">
        <v>101.194</v>
      </c>
      <c r="KM19">
        <v>101.114</v>
      </c>
    </row>
    <row r="20" spans="1:299" x14ac:dyDescent="0.2">
      <c r="A20">
        <v>4</v>
      </c>
      <c r="B20">
        <v>1686849316.0999999</v>
      </c>
      <c r="C20">
        <v>5036.0999999046298</v>
      </c>
      <c r="D20" t="s">
        <v>458</v>
      </c>
      <c r="E20" t="s">
        <v>459</v>
      </c>
      <c r="F20">
        <v>30</v>
      </c>
      <c r="G20">
        <v>16.7</v>
      </c>
      <c r="H20" t="s">
        <v>450</v>
      </c>
      <c r="I20">
        <v>50</v>
      </c>
      <c r="J20">
        <v>102</v>
      </c>
      <c r="K20">
        <v>1686849307.5999999</v>
      </c>
      <c r="L20">
        <f t="shared" si="0"/>
        <v>3.6187644373412173E-4</v>
      </c>
      <c r="M20">
        <f t="shared" si="1"/>
        <v>0.36187644373412176</v>
      </c>
      <c r="N20">
        <f t="shared" si="2"/>
        <v>2.9664912368590057</v>
      </c>
      <c r="O20">
        <f t="shared" si="3"/>
        <v>398.67693750000001</v>
      </c>
      <c r="P20">
        <f t="shared" si="4"/>
        <v>202.11188678010481</v>
      </c>
      <c r="Q20">
        <f t="shared" si="5"/>
        <v>20.614361861351217</v>
      </c>
      <c r="R20">
        <f t="shared" si="6"/>
        <v>40.662975277361568</v>
      </c>
      <c r="S20">
        <f t="shared" si="7"/>
        <v>2.5109035428794967E-2</v>
      </c>
      <c r="T20">
        <f t="shared" si="8"/>
        <v>3.85434680254364</v>
      </c>
      <c r="U20">
        <f t="shared" si="9"/>
        <v>2.5018515775869853E-2</v>
      </c>
      <c r="V20">
        <f t="shared" si="10"/>
        <v>1.5644677867094489E-2</v>
      </c>
      <c r="W20">
        <f t="shared" si="11"/>
        <v>82.092524341427222</v>
      </c>
      <c r="X20">
        <f t="shared" si="12"/>
        <v>25.112654832804822</v>
      </c>
      <c r="Y20">
        <f t="shared" si="13"/>
        <v>24.102049999999998</v>
      </c>
      <c r="Z20">
        <f t="shared" si="14"/>
        <v>3.0133833637927054</v>
      </c>
      <c r="AA20">
        <f t="shared" si="15"/>
        <v>49.976063289721672</v>
      </c>
      <c r="AB20">
        <f t="shared" si="16"/>
        <v>1.5712522352101115</v>
      </c>
      <c r="AC20">
        <f t="shared" si="17"/>
        <v>3.1440096153657286</v>
      </c>
      <c r="AD20">
        <f t="shared" si="18"/>
        <v>1.442131128582594</v>
      </c>
      <c r="AE20">
        <f t="shared" si="19"/>
        <v>-15.958751168674768</v>
      </c>
      <c r="AF20">
        <f t="shared" si="20"/>
        <v>147.29976811122418</v>
      </c>
      <c r="AG20">
        <f t="shared" si="21"/>
        <v>8.0395811111686921</v>
      </c>
      <c r="AH20">
        <f t="shared" si="22"/>
        <v>221.47312239514531</v>
      </c>
      <c r="AI20">
        <f t="shared" si="23"/>
        <v>1.6314765716622173</v>
      </c>
      <c r="AJ20">
        <f t="shared" si="24"/>
        <v>0.34912367274342504</v>
      </c>
      <c r="AK20">
        <f t="shared" si="25"/>
        <v>2.9664912368590057</v>
      </c>
      <c r="AL20">
        <v>405.323246272853</v>
      </c>
      <c r="AM20">
        <v>403.987909090909</v>
      </c>
      <c r="AN20">
        <v>-8.5574082979640698E-2</v>
      </c>
      <c r="AO20">
        <v>67.014442410200303</v>
      </c>
      <c r="AP20">
        <f t="shared" si="26"/>
        <v>0.36187644373412176</v>
      </c>
      <c r="AQ20">
        <v>15.1985819566667</v>
      </c>
      <c r="AR20">
        <v>15.412213939393901</v>
      </c>
      <c r="AS20">
        <v>1.6487297214520099E-5</v>
      </c>
      <c r="AT20">
        <v>77.459999999999994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54245.02281496911</v>
      </c>
      <c r="AZ20" t="s">
        <v>439</v>
      </c>
      <c r="BA20">
        <v>10014.1</v>
      </c>
      <c r="BB20">
        <v>225.19399999999999</v>
      </c>
      <c r="BC20">
        <v>1046.96</v>
      </c>
      <c r="BD20">
        <f t="shared" si="30"/>
        <v>0.78490677771834649</v>
      </c>
      <c r="BE20">
        <v>-1.3787935212400999</v>
      </c>
      <c r="BF20" t="s">
        <v>460</v>
      </c>
      <c r="BG20">
        <v>10100.700000000001</v>
      </c>
      <c r="BH20">
        <v>357.18076000000002</v>
      </c>
      <c r="BI20">
        <v>464.25098291383802</v>
      </c>
      <c r="BJ20">
        <f t="shared" si="31"/>
        <v>0.23063004033253609</v>
      </c>
      <c r="BK20">
        <v>0.5</v>
      </c>
      <c r="BL20">
        <f t="shared" si="32"/>
        <v>421.18627450333008</v>
      </c>
      <c r="BM20">
        <f t="shared" si="33"/>
        <v>2.9664912368590057</v>
      </c>
      <c r="BN20">
        <f t="shared" si="34"/>
        <v>48.569103738106818</v>
      </c>
      <c r="BO20">
        <f t="shared" si="35"/>
        <v>1.0316776735479184E-2</v>
      </c>
      <c r="BP20">
        <f t="shared" si="36"/>
        <v>1.2551594687615537</v>
      </c>
      <c r="BQ20">
        <f t="shared" si="37"/>
        <v>177.3214200573554</v>
      </c>
      <c r="BR20" t="s">
        <v>441</v>
      </c>
      <c r="BS20">
        <v>0</v>
      </c>
      <c r="BT20">
        <f t="shared" si="38"/>
        <v>177.3214200573554</v>
      </c>
      <c r="BU20">
        <f t="shared" si="39"/>
        <v>0.61804836912910721</v>
      </c>
      <c r="BV20">
        <f t="shared" si="40"/>
        <v>0.37315856145291215</v>
      </c>
      <c r="BW20">
        <f t="shared" si="41"/>
        <v>0.67005883883922623</v>
      </c>
      <c r="BX20">
        <f t="shared" si="42"/>
        <v>0.44788577856530848</v>
      </c>
      <c r="BY20">
        <f t="shared" si="43"/>
        <v>0.70909360704405144</v>
      </c>
      <c r="BZ20">
        <f t="shared" si="44"/>
        <v>0.1852535562760724</v>
      </c>
      <c r="CA20">
        <f t="shared" si="45"/>
        <v>0.81474644372392757</v>
      </c>
      <c r="CB20">
        <v>318</v>
      </c>
      <c r="CC20">
        <v>290</v>
      </c>
      <c r="CD20">
        <v>458.47</v>
      </c>
      <c r="CE20">
        <v>65</v>
      </c>
      <c r="CF20">
        <v>10100.700000000001</v>
      </c>
      <c r="CG20">
        <v>457.01</v>
      </c>
      <c r="CH20">
        <v>1.46</v>
      </c>
      <c r="CI20">
        <v>300</v>
      </c>
      <c r="CJ20">
        <v>24.1</v>
      </c>
      <c r="CK20">
        <v>464.25098291383802</v>
      </c>
      <c r="CL20">
        <v>1.1276304404327999</v>
      </c>
      <c r="CM20">
        <v>-7.3092428691060798</v>
      </c>
      <c r="CN20">
        <v>0.99174465694292702</v>
      </c>
      <c r="CO20">
        <v>0.65985634106579105</v>
      </c>
      <c r="CP20">
        <v>-7.9414387096774196E-3</v>
      </c>
      <c r="CQ20">
        <v>290</v>
      </c>
      <c r="CR20">
        <v>457.98</v>
      </c>
      <c r="CS20">
        <v>825</v>
      </c>
      <c r="CT20">
        <v>10057.4</v>
      </c>
      <c r="CU20">
        <v>456.98</v>
      </c>
      <c r="CV20">
        <v>1</v>
      </c>
      <c r="DJ20">
        <f t="shared" si="46"/>
        <v>499.99793749999998</v>
      </c>
      <c r="DK20">
        <f t="shared" si="47"/>
        <v>421.18627450333008</v>
      </c>
      <c r="DL20">
        <f t="shared" si="48"/>
        <v>0.84237602380775845</v>
      </c>
      <c r="DM20">
        <f t="shared" si="49"/>
        <v>0.16418572594897399</v>
      </c>
      <c r="DN20">
        <v>3</v>
      </c>
      <c r="DO20">
        <v>0.5</v>
      </c>
      <c r="DP20" t="s">
        <v>442</v>
      </c>
      <c r="DQ20">
        <v>2</v>
      </c>
      <c r="DR20" t="b">
        <v>1</v>
      </c>
      <c r="DS20">
        <v>1686849307.5999999</v>
      </c>
      <c r="DT20">
        <v>398.67693750000001</v>
      </c>
      <c r="DU20">
        <v>399.739125</v>
      </c>
      <c r="DV20">
        <v>15.40521875</v>
      </c>
      <c r="DW20">
        <v>15.1990125</v>
      </c>
      <c r="DX20">
        <v>399.07093750000001</v>
      </c>
      <c r="DY20">
        <v>15.258218749999999</v>
      </c>
      <c r="DZ20">
        <v>500.0993125</v>
      </c>
      <c r="EA20">
        <v>101.8948125</v>
      </c>
      <c r="EB20">
        <v>9.99894375E-2</v>
      </c>
      <c r="EC20">
        <v>24.810918749999999</v>
      </c>
      <c r="ED20">
        <v>24.102049999999998</v>
      </c>
      <c r="EE20">
        <v>999.9</v>
      </c>
      <c r="EF20">
        <v>0</v>
      </c>
      <c r="EG20">
        <v>0</v>
      </c>
      <c r="EH20">
        <v>9994.2156250000007</v>
      </c>
      <c r="EI20">
        <v>0</v>
      </c>
      <c r="EJ20">
        <v>0.221023</v>
      </c>
      <c r="EK20">
        <v>-1.0737863999999999</v>
      </c>
      <c r="EL20">
        <v>404.90468750000002</v>
      </c>
      <c r="EM20">
        <v>405.90868749999998</v>
      </c>
      <c r="EN20">
        <v>0.21030874999999999</v>
      </c>
      <c r="EO20">
        <v>399.739125</v>
      </c>
      <c r="EP20">
        <v>15.1990125</v>
      </c>
      <c r="EQ20">
        <v>1.570131875</v>
      </c>
      <c r="ER20">
        <v>1.5487025000000001</v>
      </c>
      <c r="ES20">
        <v>13.668743750000001</v>
      </c>
      <c r="ET20">
        <v>13.457656249999999</v>
      </c>
      <c r="EU20">
        <v>499.99793749999998</v>
      </c>
      <c r="EV20">
        <v>0.91999381250000001</v>
      </c>
      <c r="EW20">
        <v>8.0006425000000006E-2</v>
      </c>
      <c r="EX20">
        <v>0</v>
      </c>
      <c r="EY20">
        <v>357.15962500000001</v>
      </c>
      <c r="EZ20">
        <v>4.9999900000000004</v>
      </c>
      <c r="FA20">
        <v>1803.671875</v>
      </c>
      <c r="FB20">
        <v>4251.2193749999997</v>
      </c>
      <c r="FC20">
        <v>36.746062500000001</v>
      </c>
      <c r="FD20">
        <v>39.046500000000002</v>
      </c>
      <c r="FE20">
        <v>38.351374999999997</v>
      </c>
      <c r="FF20">
        <v>39.460625</v>
      </c>
      <c r="FG20">
        <v>39.625</v>
      </c>
      <c r="FH20">
        <v>455.39499999999998</v>
      </c>
      <c r="FI20">
        <v>39.6</v>
      </c>
      <c r="FJ20">
        <v>0</v>
      </c>
      <c r="FK20">
        <v>1490.2999999523199</v>
      </c>
      <c r="FL20">
        <v>0</v>
      </c>
      <c r="FM20">
        <v>357.18076000000002</v>
      </c>
      <c r="FN20">
        <v>1.3849230839937099</v>
      </c>
      <c r="FO20">
        <v>-19.036153870104702</v>
      </c>
      <c r="FP20">
        <v>1803.3768</v>
      </c>
      <c r="FQ20">
        <v>15</v>
      </c>
      <c r="FR20">
        <v>1686849336.0999999</v>
      </c>
      <c r="FS20" t="s">
        <v>461</v>
      </c>
      <c r="FT20">
        <v>1686849335.0999999</v>
      </c>
      <c r="FU20">
        <v>1686849336.0999999</v>
      </c>
      <c r="FV20">
        <v>4</v>
      </c>
      <c r="FW20">
        <v>1.2999999999999999E-2</v>
      </c>
      <c r="FX20">
        <v>0</v>
      </c>
      <c r="FY20">
        <v>-0.39400000000000002</v>
      </c>
      <c r="FZ20">
        <v>0.14699999999999999</v>
      </c>
      <c r="GA20">
        <v>400</v>
      </c>
      <c r="GB20">
        <v>15</v>
      </c>
      <c r="GC20">
        <v>0.34</v>
      </c>
      <c r="GD20">
        <v>0.12</v>
      </c>
      <c r="GE20">
        <v>-1.6653167809523799</v>
      </c>
      <c r="GF20">
        <v>8.6365808571428602</v>
      </c>
      <c r="GG20">
        <v>1.42551850940449</v>
      </c>
      <c r="GH20">
        <v>0</v>
      </c>
      <c r="GI20">
        <v>357.138117647059</v>
      </c>
      <c r="GJ20">
        <v>1.18521008722668</v>
      </c>
      <c r="GK20">
        <v>0.19623601706736099</v>
      </c>
      <c r="GL20">
        <v>0</v>
      </c>
      <c r="GM20">
        <v>0.20943999999999999</v>
      </c>
      <c r="GN20">
        <v>1.8108779220779098E-2</v>
      </c>
      <c r="GO20">
        <v>2.1851135308851E-3</v>
      </c>
      <c r="GP20">
        <v>1</v>
      </c>
      <c r="GQ20">
        <v>1</v>
      </c>
      <c r="GR20">
        <v>3</v>
      </c>
      <c r="GS20" t="s">
        <v>457</v>
      </c>
      <c r="GT20">
        <v>2.95208</v>
      </c>
      <c r="GU20">
        <v>2.71069</v>
      </c>
      <c r="GV20">
        <v>0.10616399999999999</v>
      </c>
      <c r="GW20">
        <v>0.106171</v>
      </c>
      <c r="GX20">
        <v>8.5460099999999997E-2</v>
      </c>
      <c r="GY20">
        <v>8.5321400000000006E-2</v>
      </c>
      <c r="GZ20">
        <v>27856.6</v>
      </c>
      <c r="HA20">
        <v>32179.1</v>
      </c>
      <c r="HB20">
        <v>31057.8</v>
      </c>
      <c r="HC20">
        <v>34668.6</v>
      </c>
      <c r="HD20">
        <v>38720.199999999997</v>
      </c>
      <c r="HE20">
        <v>39259.1</v>
      </c>
      <c r="HF20">
        <v>42695.8</v>
      </c>
      <c r="HG20">
        <v>42990.1</v>
      </c>
      <c r="HH20">
        <v>2.0848499999999999</v>
      </c>
      <c r="HI20">
        <v>2.28295</v>
      </c>
      <c r="HJ20">
        <v>0.116732</v>
      </c>
      <c r="HK20">
        <v>0</v>
      </c>
      <c r="HL20">
        <v>22.197600000000001</v>
      </c>
      <c r="HM20">
        <v>999.9</v>
      </c>
      <c r="HN20">
        <v>73.373000000000005</v>
      </c>
      <c r="HO20">
        <v>21.277999999999999</v>
      </c>
      <c r="HP20">
        <v>18.280899999999999</v>
      </c>
      <c r="HQ20">
        <v>61.388300000000001</v>
      </c>
      <c r="HR20">
        <v>18.381399999999999</v>
      </c>
      <c r="HS20">
        <v>1</v>
      </c>
      <c r="HT20">
        <v>-0.35171200000000002</v>
      </c>
      <c r="HU20">
        <v>-1.57369</v>
      </c>
      <c r="HV20">
        <v>20.296099999999999</v>
      </c>
      <c r="HW20">
        <v>5.24709</v>
      </c>
      <c r="HX20">
        <v>11.9861</v>
      </c>
      <c r="HY20">
        <v>4.9735500000000004</v>
      </c>
      <c r="HZ20">
        <v>3.2974299999999999</v>
      </c>
      <c r="IA20">
        <v>999.9</v>
      </c>
      <c r="IB20">
        <v>9999</v>
      </c>
      <c r="IC20">
        <v>9999</v>
      </c>
      <c r="ID20">
        <v>9999</v>
      </c>
      <c r="IE20">
        <v>4.9719899999999999</v>
      </c>
      <c r="IF20">
        <v>1.85379</v>
      </c>
      <c r="IG20">
        <v>1.8548500000000001</v>
      </c>
      <c r="IH20">
        <v>1.8591299999999999</v>
      </c>
      <c r="II20">
        <v>1.85354</v>
      </c>
      <c r="IJ20">
        <v>1.8579699999999999</v>
      </c>
      <c r="IK20">
        <v>1.8551599999999999</v>
      </c>
      <c r="IL20">
        <v>1.85379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-0.39400000000000002</v>
      </c>
      <c r="JA20">
        <v>0.14699999999999999</v>
      </c>
      <c r="JB20">
        <v>-0.150109774744072</v>
      </c>
      <c r="JC20">
        <v>-6.8838208586326796E-4</v>
      </c>
      <c r="JD20">
        <v>1.2146953680521199E-7</v>
      </c>
      <c r="JE20">
        <v>-3.3979593155360199E-13</v>
      </c>
      <c r="JF20">
        <v>2.7587261518391502E-2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24.4</v>
      </c>
      <c r="JO20">
        <v>24.6</v>
      </c>
      <c r="JP20">
        <v>0.96801800000000005</v>
      </c>
      <c r="JQ20">
        <v>2.34741</v>
      </c>
      <c r="JR20">
        <v>1.5966800000000001</v>
      </c>
      <c r="JS20">
        <v>2.33643</v>
      </c>
      <c r="JT20">
        <v>1.5905800000000001</v>
      </c>
      <c r="JU20">
        <v>2.36206</v>
      </c>
      <c r="JV20">
        <v>26.148499999999999</v>
      </c>
      <c r="JW20">
        <v>15.016400000000001</v>
      </c>
      <c r="JX20">
        <v>18</v>
      </c>
      <c r="JY20">
        <v>495.58199999999999</v>
      </c>
      <c r="JZ20">
        <v>612.06399999999996</v>
      </c>
      <c r="KA20">
        <v>25.000399999999999</v>
      </c>
      <c r="KB20">
        <v>22.586200000000002</v>
      </c>
      <c r="KC20">
        <v>30</v>
      </c>
      <c r="KD20">
        <v>22.492599999999999</v>
      </c>
      <c r="KE20">
        <v>22.450500000000002</v>
      </c>
      <c r="KF20">
        <v>19.402100000000001</v>
      </c>
      <c r="KG20">
        <v>20.002700000000001</v>
      </c>
      <c r="KH20">
        <v>82.166399999999996</v>
      </c>
      <c r="KI20">
        <v>25</v>
      </c>
      <c r="KJ20">
        <v>400</v>
      </c>
      <c r="KK20">
        <v>15.2042</v>
      </c>
      <c r="KL20">
        <v>101.10299999999999</v>
      </c>
      <c r="KM20">
        <v>101.029</v>
      </c>
    </row>
    <row r="21" spans="1:299" x14ac:dyDescent="0.2">
      <c r="A21">
        <v>5</v>
      </c>
      <c r="B21">
        <v>1686851459.0999999</v>
      </c>
      <c r="C21">
        <v>7179.0999999046298</v>
      </c>
      <c r="D21" t="s">
        <v>462</v>
      </c>
      <c r="E21" t="s">
        <v>463</v>
      </c>
      <c r="F21">
        <v>30</v>
      </c>
      <c r="G21">
        <v>16.899999999999999</v>
      </c>
      <c r="H21" t="s">
        <v>438</v>
      </c>
      <c r="I21">
        <v>130</v>
      </c>
      <c r="J21">
        <v>102</v>
      </c>
      <c r="K21">
        <v>1686851450.5999999</v>
      </c>
      <c r="L21">
        <f t="shared" si="0"/>
        <v>3.9183211133501006E-4</v>
      </c>
      <c r="M21">
        <f t="shared" si="1"/>
        <v>0.39183211133501006</v>
      </c>
      <c r="N21">
        <f t="shared" si="2"/>
        <v>2.2933537689924144</v>
      </c>
      <c r="O21">
        <f t="shared" si="3"/>
        <v>399.80212499999999</v>
      </c>
      <c r="P21">
        <f t="shared" si="4"/>
        <v>255.53698639023241</v>
      </c>
      <c r="Q21">
        <f t="shared" si="5"/>
        <v>26.060238580723635</v>
      </c>
      <c r="R21">
        <f t="shared" si="6"/>
        <v>40.772723000925808</v>
      </c>
      <c r="S21">
        <f t="shared" si="7"/>
        <v>2.6948112114933771E-2</v>
      </c>
      <c r="T21">
        <f t="shared" si="8"/>
        <v>3.8552069508286491</v>
      </c>
      <c r="U21">
        <f t="shared" si="9"/>
        <v>2.6843899755770763E-2</v>
      </c>
      <c r="V21">
        <f t="shared" si="10"/>
        <v>1.678676668638137E-2</v>
      </c>
      <c r="W21">
        <f t="shared" si="11"/>
        <v>82.095172937906398</v>
      </c>
      <c r="X21">
        <f t="shared" si="12"/>
        <v>25.373617000235171</v>
      </c>
      <c r="Y21">
        <f t="shared" si="13"/>
        <v>24.344175</v>
      </c>
      <c r="Z21">
        <f t="shared" si="14"/>
        <v>3.0574568165036946</v>
      </c>
      <c r="AA21">
        <f t="shared" si="15"/>
        <v>50.17589396137587</v>
      </c>
      <c r="AB21">
        <f t="shared" si="16"/>
        <v>1.6028659665262404</v>
      </c>
      <c r="AC21">
        <f t="shared" si="17"/>
        <v>3.1944940886555719</v>
      </c>
      <c r="AD21">
        <f t="shared" si="18"/>
        <v>1.4545908499774542</v>
      </c>
      <c r="AE21">
        <f t="shared" si="19"/>
        <v>-17.279796109873942</v>
      </c>
      <c r="AF21">
        <f t="shared" si="20"/>
        <v>152.51959484017803</v>
      </c>
      <c r="AG21">
        <f t="shared" si="21"/>
        <v>8.3440104924299447</v>
      </c>
      <c r="AH21">
        <f t="shared" si="22"/>
        <v>225.67898216064043</v>
      </c>
      <c r="AI21">
        <f t="shared" si="23"/>
        <v>-0.51029530379975963</v>
      </c>
      <c r="AJ21">
        <f t="shared" si="24"/>
        <v>0.37888745913958904</v>
      </c>
      <c r="AK21">
        <f t="shared" si="25"/>
        <v>2.2933537689924144</v>
      </c>
      <c r="AL21">
        <v>404.65831779885701</v>
      </c>
      <c r="AM21">
        <v>404.98626666666701</v>
      </c>
      <c r="AN21">
        <v>-0.31333294508751802</v>
      </c>
      <c r="AO21">
        <v>67.016606087199307</v>
      </c>
      <c r="AP21">
        <f t="shared" si="26"/>
        <v>0.39183211133501006</v>
      </c>
      <c r="AQ21">
        <v>15.4957139155701</v>
      </c>
      <c r="AR21">
        <v>15.7270351515151</v>
      </c>
      <c r="AS21">
        <v>6.05046703943742E-6</v>
      </c>
      <c r="AT21">
        <v>77.460658584814695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54212.97991838801</v>
      </c>
      <c r="AZ21" t="s">
        <v>439</v>
      </c>
      <c r="BA21">
        <v>10014.1</v>
      </c>
      <c r="BB21">
        <v>225.19399999999999</v>
      </c>
      <c r="BC21">
        <v>1046.96</v>
      </c>
      <c r="BD21">
        <f t="shared" si="30"/>
        <v>0.78490677771834649</v>
      </c>
      <c r="BE21">
        <v>-1.3787935212400999</v>
      </c>
      <c r="BF21" t="s">
        <v>464</v>
      </c>
      <c r="BG21">
        <v>10101.700000000001</v>
      </c>
      <c r="BH21">
        <v>346.32465384615398</v>
      </c>
      <c r="BI21">
        <v>425.39113076099602</v>
      </c>
      <c r="BJ21">
        <f t="shared" si="31"/>
        <v>0.18586771372829858</v>
      </c>
      <c r="BK21">
        <v>0.5</v>
      </c>
      <c r="BL21">
        <f t="shared" si="32"/>
        <v>421.2003790351846</v>
      </c>
      <c r="BM21">
        <f t="shared" si="33"/>
        <v>2.2933537689924144</v>
      </c>
      <c r="BN21">
        <f t="shared" si="34"/>
        <v>39.143775736381272</v>
      </c>
      <c r="BO21">
        <f t="shared" si="35"/>
        <v>8.7182905643248838E-3</v>
      </c>
      <c r="BP21">
        <f t="shared" si="36"/>
        <v>1.4611702602427541</v>
      </c>
      <c r="BQ21">
        <f t="shared" si="37"/>
        <v>171.3429864033526</v>
      </c>
      <c r="BR21" t="s">
        <v>441</v>
      </c>
      <c r="BS21">
        <v>0</v>
      </c>
      <c r="BT21">
        <f t="shared" si="38"/>
        <v>171.3429864033526</v>
      </c>
      <c r="BU21">
        <f t="shared" si="39"/>
        <v>0.59721072205517878</v>
      </c>
      <c r="BV21">
        <f t="shared" si="40"/>
        <v>0.31122635087439954</v>
      </c>
      <c r="BW21">
        <f t="shared" si="41"/>
        <v>0.70986385552956999</v>
      </c>
      <c r="BX21">
        <f t="shared" si="42"/>
        <v>0.39494310739765304</v>
      </c>
      <c r="BY21">
        <f t="shared" si="43"/>
        <v>0.75638182796441322</v>
      </c>
      <c r="BZ21">
        <f t="shared" si="44"/>
        <v>0.15397821614491883</v>
      </c>
      <c r="CA21">
        <f t="shared" si="45"/>
        <v>0.8460217838550812</v>
      </c>
      <c r="CB21">
        <v>319</v>
      </c>
      <c r="CC21">
        <v>290</v>
      </c>
      <c r="CD21">
        <v>420.96</v>
      </c>
      <c r="CE21">
        <v>95</v>
      </c>
      <c r="CF21">
        <v>10101.700000000001</v>
      </c>
      <c r="CG21">
        <v>420.01</v>
      </c>
      <c r="CH21">
        <v>0.95</v>
      </c>
      <c r="CI21">
        <v>300</v>
      </c>
      <c r="CJ21">
        <v>24.1</v>
      </c>
      <c r="CK21">
        <v>425.39113076099602</v>
      </c>
      <c r="CL21">
        <v>1.1595443419460401</v>
      </c>
      <c r="CM21">
        <v>-5.4318266269464104</v>
      </c>
      <c r="CN21">
        <v>1.0202773355388099</v>
      </c>
      <c r="CO21">
        <v>0.50304932713110195</v>
      </c>
      <c r="CP21">
        <v>-7.9459216907675299E-3</v>
      </c>
      <c r="CQ21">
        <v>290</v>
      </c>
      <c r="CR21">
        <v>420.89</v>
      </c>
      <c r="CS21">
        <v>835</v>
      </c>
      <c r="CT21">
        <v>10061.299999999999</v>
      </c>
      <c r="CU21">
        <v>419.99</v>
      </c>
      <c r="CV21">
        <v>0.9</v>
      </c>
      <c r="DJ21">
        <f t="shared" si="46"/>
        <v>500.01474999999999</v>
      </c>
      <c r="DK21">
        <f t="shared" si="47"/>
        <v>421.2003790351846</v>
      </c>
      <c r="DL21">
        <f t="shared" si="48"/>
        <v>0.84237590798108375</v>
      </c>
      <c r="DM21">
        <f t="shared" si="49"/>
        <v>0.16418550240349189</v>
      </c>
      <c r="DN21">
        <v>3</v>
      </c>
      <c r="DO21">
        <v>0.5</v>
      </c>
      <c r="DP21" t="s">
        <v>442</v>
      </c>
      <c r="DQ21">
        <v>2</v>
      </c>
      <c r="DR21" t="b">
        <v>1</v>
      </c>
      <c r="DS21">
        <v>1686851450.5999999</v>
      </c>
      <c r="DT21">
        <v>399.80212499999999</v>
      </c>
      <c r="DU21">
        <v>399.58687500000002</v>
      </c>
      <c r="DV21">
        <v>15.717106250000001</v>
      </c>
      <c r="DW21">
        <v>15.493387500000001</v>
      </c>
      <c r="DX21">
        <v>400.13212499999997</v>
      </c>
      <c r="DY21">
        <v>15.566106250000001</v>
      </c>
      <c r="DZ21">
        <v>500.09100000000001</v>
      </c>
      <c r="EA21">
        <v>101.882375</v>
      </c>
      <c r="EB21">
        <v>9.9881849999999994E-2</v>
      </c>
      <c r="EC21">
        <v>25.077999999999999</v>
      </c>
      <c r="ED21">
        <v>24.344175</v>
      </c>
      <c r="EE21">
        <v>999.9</v>
      </c>
      <c r="EF21">
        <v>0</v>
      </c>
      <c r="EG21">
        <v>0</v>
      </c>
      <c r="EH21">
        <v>9998.671875</v>
      </c>
      <c r="EI21">
        <v>0</v>
      </c>
      <c r="EJ21">
        <v>0.221023</v>
      </c>
      <c r="EK21">
        <v>0.15196309999999999</v>
      </c>
      <c r="EL21">
        <v>406.12462499999998</v>
      </c>
      <c r="EM21">
        <v>405.87518749999998</v>
      </c>
      <c r="EN21">
        <v>0.230717375</v>
      </c>
      <c r="EO21">
        <v>399.58687500000002</v>
      </c>
      <c r="EP21">
        <v>15.493387500000001</v>
      </c>
      <c r="EQ21">
        <v>1.6020099999999999</v>
      </c>
      <c r="ER21">
        <v>1.5785037500000001</v>
      </c>
      <c r="ES21">
        <v>13.978137500000001</v>
      </c>
      <c r="ET21">
        <v>13.75053125</v>
      </c>
      <c r="EU21">
        <v>500.01474999999999</v>
      </c>
      <c r="EV21">
        <v>0.92000993750000004</v>
      </c>
      <c r="EW21">
        <v>7.9989975000000005E-2</v>
      </c>
      <c r="EX21">
        <v>0</v>
      </c>
      <c r="EY21">
        <v>346.32131249999998</v>
      </c>
      <c r="EZ21">
        <v>4.9999900000000004</v>
      </c>
      <c r="FA21">
        <v>1879.68</v>
      </c>
      <c r="FB21">
        <v>4251.3887500000001</v>
      </c>
      <c r="FC21">
        <v>37.530999999999999</v>
      </c>
      <c r="FD21">
        <v>40.253875000000001</v>
      </c>
      <c r="FE21">
        <v>39.25</v>
      </c>
      <c r="FF21">
        <v>40.5</v>
      </c>
      <c r="FG21">
        <v>40.425375000000003</v>
      </c>
      <c r="FH21">
        <v>455.419375</v>
      </c>
      <c r="FI21">
        <v>39.6</v>
      </c>
      <c r="FJ21">
        <v>0</v>
      </c>
      <c r="FK21">
        <v>2141.2999999523199</v>
      </c>
      <c r="FL21">
        <v>0</v>
      </c>
      <c r="FM21">
        <v>346.32465384615398</v>
      </c>
      <c r="FN21">
        <v>0.18984615652074199</v>
      </c>
      <c r="FO21">
        <v>2.2495726638406901</v>
      </c>
      <c r="FP21">
        <v>1879.56230769231</v>
      </c>
      <c r="FQ21">
        <v>15</v>
      </c>
      <c r="FR21">
        <v>1686851492.0999999</v>
      </c>
      <c r="FS21" t="s">
        <v>465</v>
      </c>
      <c r="FT21">
        <v>1686851492.0999999</v>
      </c>
      <c r="FU21">
        <v>1686851479.0999999</v>
      </c>
      <c r="FV21">
        <v>5</v>
      </c>
      <c r="FW21">
        <v>6.3E-2</v>
      </c>
      <c r="FX21">
        <v>-2E-3</v>
      </c>
      <c r="FY21">
        <v>-0.33</v>
      </c>
      <c r="FZ21">
        <v>0.151</v>
      </c>
      <c r="GA21">
        <v>399</v>
      </c>
      <c r="GB21">
        <v>15</v>
      </c>
      <c r="GC21">
        <v>0.31</v>
      </c>
      <c r="GD21">
        <v>0.13</v>
      </c>
      <c r="GE21">
        <v>-1.5561985904761899</v>
      </c>
      <c r="GF21">
        <v>19.225917942857102</v>
      </c>
      <c r="GG21">
        <v>3.0994200910601801</v>
      </c>
      <c r="GH21">
        <v>0</v>
      </c>
      <c r="GI21">
        <v>346.27747058823502</v>
      </c>
      <c r="GJ21">
        <v>0.55459129144928998</v>
      </c>
      <c r="GK21">
        <v>0.15839976145520701</v>
      </c>
      <c r="GL21">
        <v>1</v>
      </c>
      <c r="GM21">
        <v>0.234350857142857</v>
      </c>
      <c r="GN21">
        <v>-6.1984909090908799E-2</v>
      </c>
      <c r="GO21">
        <v>6.4767252842901496E-3</v>
      </c>
      <c r="GP21">
        <v>1</v>
      </c>
      <c r="GQ21">
        <v>2</v>
      </c>
      <c r="GR21">
        <v>3</v>
      </c>
      <c r="GS21" t="s">
        <v>466</v>
      </c>
      <c r="GT21">
        <v>2.9510200000000002</v>
      </c>
      <c r="GU21">
        <v>2.7105199999999998</v>
      </c>
      <c r="GV21">
        <v>0.105929</v>
      </c>
      <c r="GW21">
        <v>0.10520599999999999</v>
      </c>
      <c r="GX21">
        <v>8.6562799999999995E-2</v>
      </c>
      <c r="GY21">
        <v>8.6386599999999994E-2</v>
      </c>
      <c r="GZ21">
        <v>27828.6</v>
      </c>
      <c r="HA21">
        <v>32169.4</v>
      </c>
      <c r="HB21">
        <v>31022.2</v>
      </c>
      <c r="HC21">
        <v>34625</v>
      </c>
      <c r="HD21">
        <v>38630.300000000003</v>
      </c>
      <c r="HE21">
        <v>39167.1</v>
      </c>
      <c r="HF21">
        <v>42649</v>
      </c>
      <c r="HG21">
        <v>42939.9</v>
      </c>
      <c r="HH21">
        <v>2.0747</v>
      </c>
      <c r="HI21">
        <v>2.2667700000000002</v>
      </c>
      <c r="HJ21">
        <v>0.106674</v>
      </c>
      <c r="HK21">
        <v>0</v>
      </c>
      <c r="HL21">
        <v>22.554300000000001</v>
      </c>
      <c r="HM21">
        <v>999.9</v>
      </c>
      <c r="HN21">
        <v>74.301000000000002</v>
      </c>
      <c r="HO21">
        <v>21.731000000000002</v>
      </c>
      <c r="HP21">
        <v>19.037199999999999</v>
      </c>
      <c r="HQ21">
        <v>59.657699999999998</v>
      </c>
      <c r="HR21">
        <v>18.4816</v>
      </c>
      <c r="HS21">
        <v>1</v>
      </c>
      <c r="HT21">
        <v>-0.297566</v>
      </c>
      <c r="HU21">
        <v>-1.3240000000000001</v>
      </c>
      <c r="HV21">
        <v>20.296900000000001</v>
      </c>
      <c r="HW21">
        <v>5.2433500000000004</v>
      </c>
      <c r="HX21">
        <v>11.9864</v>
      </c>
      <c r="HY21">
        <v>4.9713000000000003</v>
      </c>
      <c r="HZ21">
        <v>3.2965499999999999</v>
      </c>
      <c r="IA21">
        <v>999.9</v>
      </c>
      <c r="IB21">
        <v>9999</v>
      </c>
      <c r="IC21">
        <v>9999</v>
      </c>
      <c r="ID21">
        <v>9999</v>
      </c>
      <c r="IE21">
        <v>4.9720000000000004</v>
      </c>
      <c r="IF21">
        <v>1.85379</v>
      </c>
      <c r="IG21">
        <v>1.85486</v>
      </c>
      <c r="IH21">
        <v>1.8591599999999999</v>
      </c>
      <c r="II21">
        <v>1.85358</v>
      </c>
      <c r="IJ21">
        <v>1.8580300000000001</v>
      </c>
      <c r="IK21">
        <v>1.85517</v>
      </c>
      <c r="IL21">
        <v>1.85379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-0.33</v>
      </c>
      <c r="JA21">
        <v>0.151</v>
      </c>
      <c r="JB21">
        <v>-0.13735714475553501</v>
      </c>
      <c r="JC21">
        <v>-6.8838208586326796E-4</v>
      </c>
      <c r="JD21">
        <v>1.2146953680521199E-7</v>
      </c>
      <c r="JE21">
        <v>-3.3979593155360199E-13</v>
      </c>
      <c r="JF21">
        <v>2.76211817287082E-2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35.4</v>
      </c>
      <c r="JO21">
        <v>35.4</v>
      </c>
      <c r="JP21">
        <v>0.95825199999999999</v>
      </c>
      <c r="JQ21">
        <v>2.36206</v>
      </c>
      <c r="JR21">
        <v>1.5966800000000001</v>
      </c>
      <c r="JS21">
        <v>2.3339799999999999</v>
      </c>
      <c r="JT21">
        <v>1.5905800000000001</v>
      </c>
      <c r="JU21">
        <v>2.3986800000000001</v>
      </c>
      <c r="JV21">
        <v>26.8095</v>
      </c>
      <c r="JW21">
        <v>14.6661</v>
      </c>
      <c r="JX21">
        <v>18</v>
      </c>
      <c r="JY21">
        <v>496.44099999999997</v>
      </c>
      <c r="JZ21">
        <v>608.86199999999997</v>
      </c>
      <c r="KA21">
        <v>24.9984</v>
      </c>
      <c r="KB21">
        <v>23.324200000000001</v>
      </c>
      <c r="KC21">
        <v>30.000399999999999</v>
      </c>
      <c r="KD21">
        <v>23.231000000000002</v>
      </c>
      <c r="KE21">
        <v>23.192299999999999</v>
      </c>
      <c r="KF21">
        <v>19.208600000000001</v>
      </c>
      <c r="KG21">
        <v>22.557400000000001</v>
      </c>
      <c r="KH21">
        <v>81.862899999999996</v>
      </c>
      <c r="KI21">
        <v>25</v>
      </c>
      <c r="KJ21">
        <v>400</v>
      </c>
      <c r="KK21">
        <v>15.388199999999999</v>
      </c>
      <c r="KL21">
        <v>100.99</v>
      </c>
      <c r="KM21">
        <v>100.907</v>
      </c>
    </row>
    <row r="22" spans="1:299" x14ac:dyDescent="0.2">
      <c r="A22">
        <v>6</v>
      </c>
      <c r="B22">
        <v>1686852888</v>
      </c>
      <c r="C22">
        <v>8608</v>
      </c>
      <c r="D22" t="s">
        <v>467</v>
      </c>
      <c r="E22" t="s">
        <v>468</v>
      </c>
      <c r="F22">
        <v>30</v>
      </c>
      <c r="G22">
        <v>17.3</v>
      </c>
      <c r="H22" t="s">
        <v>450</v>
      </c>
      <c r="I22">
        <v>40</v>
      </c>
      <c r="J22">
        <v>102</v>
      </c>
      <c r="K22">
        <v>1686852879.5</v>
      </c>
      <c r="L22">
        <f t="shared" si="0"/>
        <v>3.2654025819933507E-4</v>
      </c>
      <c r="M22">
        <f t="shared" si="1"/>
        <v>0.32654025819933508</v>
      </c>
      <c r="N22">
        <f t="shared" si="2"/>
        <v>1.4100344923820547</v>
      </c>
      <c r="O22">
        <f t="shared" si="3"/>
        <v>399.50187499999998</v>
      </c>
      <c r="P22">
        <f t="shared" si="4"/>
        <v>297.62365733806126</v>
      </c>
      <c r="Q22">
        <f t="shared" si="5"/>
        <v>30.360455425095449</v>
      </c>
      <c r="R22">
        <f t="shared" si="6"/>
        <v>40.753006587787944</v>
      </c>
      <c r="S22">
        <f t="shared" si="7"/>
        <v>2.4003019827820066E-2</v>
      </c>
      <c r="T22">
        <f t="shared" si="8"/>
        <v>3.855980817010026</v>
      </c>
      <c r="U22">
        <f t="shared" si="9"/>
        <v>2.3920319799521399E-2</v>
      </c>
      <c r="V22">
        <f t="shared" si="10"/>
        <v>1.4957606277547482E-2</v>
      </c>
      <c r="W22">
        <f t="shared" si="11"/>
        <v>82.09138610784413</v>
      </c>
      <c r="X22">
        <f t="shared" si="12"/>
        <v>24.625408872312352</v>
      </c>
      <c r="Y22">
        <f t="shared" si="13"/>
        <v>23.370774999999998</v>
      </c>
      <c r="Z22">
        <f t="shared" si="14"/>
        <v>2.8836251261408985</v>
      </c>
      <c r="AA22">
        <f t="shared" si="15"/>
        <v>49.834072181390596</v>
      </c>
      <c r="AB22">
        <f t="shared" si="16"/>
        <v>1.5211409107540408</v>
      </c>
      <c r="AC22">
        <f t="shared" si="17"/>
        <v>3.0524114208793804</v>
      </c>
      <c r="AD22">
        <f t="shared" si="18"/>
        <v>1.3624842153868577</v>
      </c>
      <c r="AE22">
        <f t="shared" si="19"/>
        <v>-14.400425386590676</v>
      </c>
      <c r="AF22">
        <f t="shared" si="20"/>
        <v>196.62414027394283</v>
      </c>
      <c r="AG22">
        <f t="shared" si="21"/>
        <v>10.660995580646157</v>
      </c>
      <c r="AH22">
        <f t="shared" si="22"/>
        <v>274.97609657584246</v>
      </c>
      <c r="AI22">
        <f t="shared" si="23"/>
        <v>3.3697783588712178</v>
      </c>
      <c r="AJ22">
        <f t="shared" si="24"/>
        <v>0.31585953682058016</v>
      </c>
      <c r="AK22">
        <f t="shared" si="25"/>
        <v>1.4100344923820547</v>
      </c>
      <c r="AL22">
        <v>408.46638118891502</v>
      </c>
      <c r="AM22">
        <v>406.10155757575802</v>
      </c>
      <c r="AN22">
        <v>0.27296119535866697</v>
      </c>
      <c r="AO22">
        <v>66.979377093593399</v>
      </c>
      <c r="AP22">
        <f t="shared" si="26"/>
        <v>0.32654025819933508</v>
      </c>
      <c r="AQ22">
        <v>14.724193036694</v>
      </c>
      <c r="AR22">
        <v>14.916985454545401</v>
      </c>
      <c r="AS22">
        <v>2.5323084797702502E-5</v>
      </c>
      <c r="AT22">
        <v>77.464098752188207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54367.58710691196</v>
      </c>
      <c r="AZ22" t="s">
        <v>439</v>
      </c>
      <c r="BA22">
        <v>10014.1</v>
      </c>
      <c r="BB22">
        <v>225.19399999999999</v>
      </c>
      <c r="BC22">
        <v>1046.96</v>
      </c>
      <c r="BD22">
        <f t="shared" si="30"/>
        <v>0.78490677771834649</v>
      </c>
      <c r="BE22">
        <v>-1.3787935212400999</v>
      </c>
      <c r="BF22" t="s">
        <v>469</v>
      </c>
      <c r="BG22">
        <v>10103.5</v>
      </c>
      <c r="BH22">
        <v>331.43542307692297</v>
      </c>
      <c r="BI22">
        <v>394.56554572468002</v>
      </c>
      <c r="BJ22">
        <f t="shared" si="31"/>
        <v>0.15999907577284511</v>
      </c>
      <c r="BK22">
        <v>0.5</v>
      </c>
      <c r="BL22">
        <f t="shared" si="32"/>
        <v>421.18237153256166</v>
      </c>
      <c r="BM22">
        <f t="shared" si="33"/>
        <v>1.4100344923820547</v>
      </c>
      <c r="BN22">
        <f t="shared" si="34"/>
        <v>33.694395088512465</v>
      </c>
      <c r="BO22">
        <f t="shared" si="35"/>
        <v>6.6214262564561061E-3</v>
      </c>
      <c r="BP22">
        <f t="shared" si="36"/>
        <v>1.6534501335566381</v>
      </c>
      <c r="BQ22">
        <f t="shared" si="37"/>
        <v>166.11564801543869</v>
      </c>
      <c r="BR22" t="s">
        <v>441</v>
      </c>
      <c r="BS22">
        <v>0</v>
      </c>
      <c r="BT22">
        <f t="shared" si="38"/>
        <v>166.11564801543869</v>
      </c>
      <c r="BU22">
        <f t="shared" si="39"/>
        <v>0.5789909944865006</v>
      </c>
      <c r="BV22">
        <f t="shared" si="40"/>
        <v>0.2763412165240085</v>
      </c>
      <c r="BW22">
        <f t="shared" si="41"/>
        <v>0.74064669065023936</v>
      </c>
      <c r="BX22">
        <f t="shared" si="42"/>
        <v>0.37273157293124959</v>
      </c>
      <c r="BY22">
        <f t="shared" si="43"/>
        <v>0.79389321811235791</v>
      </c>
      <c r="BZ22">
        <f t="shared" si="44"/>
        <v>0.13850239612319989</v>
      </c>
      <c r="CA22">
        <f t="shared" si="45"/>
        <v>0.86149760387680008</v>
      </c>
      <c r="CB22">
        <v>320</v>
      </c>
      <c r="CC22">
        <v>290</v>
      </c>
      <c r="CD22">
        <v>390.63</v>
      </c>
      <c r="CE22">
        <v>85</v>
      </c>
      <c r="CF22">
        <v>10103.5</v>
      </c>
      <c r="CG22">
        <v>388.76</v>
      </c>
      <c r="CH22">
        <v>1.87</v>
      </c>
      <c r="CI22">
        <v>300</v>
      </c>
      <c r="CJ22">
        <v>24.1</v>
      </c>
      <c r="CK22">
        <v>394.56554572468002</v>
      </c>
      <c r="CL22">
        <v>1.0768937781699499</v>
      </c>
      <c r="CM22">
        <v>-5.8634864232418398</v>
      </c>
      <c r="CN22">
        <v>0.94763252392999797</v>
      </c>
      <c r="CO22">
        <v>0.57758349792948005</v>
      </c>
      <c r="CP22">
        <v>-7.9461050055617197E-3</v>
      </c>
      <c r="CQ22">
        <v>290</v>
      </c>
      <c r="CR22">
        <v>388.64</v>
      </c>
      <c r="CS22">
        <v>885</v>
      </c>
      <c r="CT22">
        <v>10061</v>
      </c>
      <c r="CU22">
        <v>388.74</v>
      </c>
      <c r="CV22">
        <v>-0.1</v>
      </c>
      <c r="DJ22">
        <f t="shared" si="46"/>
        <v>499.9935625</v>
      </c>
      <c r="DK22">
        <f t="shared" si="47"/>
        <v>421.18237153256166</v>
      </c>
      <c r="DL22">
        <f t="shared" si="48"/>
        <v>0.84237558865082718</v>
      </c>
      <c r="DM22">
        <f t="shared" si="49"/>
        <v>0.16418488609609674</v>
      </c>
      <c r="DN22">
        <v>3</v>
      </c>
      <c r="DO22">
        <v>0.5</v>
      </c>
      <c r="DP22" t="s">
        <v>442</v>
      </c>
      <c r="DQ22">
        <v>2</v>
      </c>
      <c r="DR22" t="b">
        <v>1</v>
      </c>
      <c r="DS22">
        <v>1686852879.5</v>
      </c>
      <c r="DT22">
        <v>399.50187499999998</v>
      </c>
      <c r="DU22">
        <v>401.59893749999998</v>
      </c>
      <c r="DV22">
        <v>14.91175</v>
      </c>
      <c r="DW22">
        <v>14.72510625</v>
      </c>
      <c r="DX22">
        <v>399.837875</v>
      </c>
      <c r="DY22">
        <v>14.774749999999999</v>
      </c>
      <c r="DZ22">
        <v>500.12312500000002</v>
      </c>
      <c r="EA22">
        <v>101.90956250000001</v>
      </c>
      <c r="EB22">
        <v>9.9987737500000007E-2</v>
      </c>
      <c r="EC22">
        <v>24.316612500000002</v>
      </c>
      <c r="ED22">
        <v>23.370774999999998</v>
      </c>
      <c r="EE22">
        <v>999.9</v>
      </c>
      <c r="EF22">
        <v>0</v>
      </c>
      <c r="EG22">
        <v>0</v>
      </c>
      <c r="EH22">
        <v>9998.9156249999996</v>
      </c>
      <c r="EI22">
        <v>0</v>
      </c>
      <c r="EJ22">
        <v>0.221023</v>
      </c>
      <c r="EK22">
        <v>-2.0913198775000001</v>
      </c>
      <c r="EL22">
        <v>405.5558125</v>
      </c>
      <c r="EM22">
        <v>407.60093749999999</v>
      </c>
      <c r="EN22">
        <v>0.18819843750000001</v>
      </c>
      <c r="EO22">
        <v>401.59893749999998</v>
      </c>
      <c r="EP22">
        <v>14.72510625</v>
      </c>
      <c r="EQ22">
        <v>1.5198075</v>
      </c>
      <c r="ER22">
        <v>1.5006262500000001</v>
      </c>
      <c r="ES22">
        <v>13.168900000000001</v>
      </c>
      <c r="ET22">
        <v>12.974562499999999</v>
      </c>
      <c r="EU22">
        <v>499.9935625</v>
      </c>
      <c r="EV22">
        <v>0.92000993750000004</v>
      </c>
      <c r="EW22">
        <v>7.9990012499999999E-2</v>
      </c>
      <c r="EX22">
        <v>0</v>
      </c>
      <c r="EY22">
        <v>331.43599999999998</v>
      </c>
      <c r="EZ22">
        <v>4.9999900000000004</v>
      </c>
      <c r="FA22">
        <v>1735.375</v>
      </c>
      <c r="FB22">
        <v>4251.2075000000004</v>
      </c>
      <c r="FC22">
        <v>37</v>
      </c>
      <c r="FD22">
        <v>39.061999999999998</v>
      </c>
      <c r="FE22">
        <v>38.436999999999998</v>
      </c>
      <c r="FF22">
        <v>39.75</v>
      </c>
      <c r="FG22">
        <v>39.804250000000003</v>
      </c>
      <c r="FH22">
        <v>455.39937500000002</v>
      </c>
      <c r="FI22">
        <v>39.592500000000001</v>
      </c>
      <c r="FJ22">
        <v>0</v>
      </c>
      <c r="FK22">
        <v>1427.5</v>
      </c>
      <c r="FL22">
        <v>0</v>
      </c>
      <c r="FM22">
        <v>331.43542307692297</v>
      </c>
      <c r="FN22">
        <v>-1.0241025588653001</v>
      </c>
      <c r="FO22">
        <v>-2.5996580762222701</v>
      </c>
      <c r="FP22">
        <v>1735.3569230769201</v>
      </c>
      <c r="FQ22">
        <v>15</v>
      </c>
      <c r="FR22">
        <v>1686852915</v>
      </c>
      <c r="FS22" t="s">
        <v>470</v>
      </c>
      <c r="FT22">
        <v>1686852915</v>
      </c>
      <c r="FU22">
        <v>1686852909</v>
      </c>
      <c r="FV22">
        <v>6</v>
      </c>
      <c r="FW22">
        <v>-5.0000000000000001E-3</v>
      </c>
      <c r="FX22">
        <v>2E-3</v>
      </c>
      <c r="FY22">
        <v>-0.33600000000000002</v>
      </c>
      <c r="FZ22">
        <v>0.13700000000000001</v>
      </c>
      <c r="GA22">
        <v>397</v>
      </c>
      <c r="GB22">
        <v>15</v>
      </c>
      <c r="GC22">
        <v>0.44</v>
      </c>
      <c r="GD22">
        <v>0.14000000000000001</v>
      </c>
      <c r="GE22">
        <v>-1.7833408590476201</v>
      </c>
      <c r="GF22">
        <v>-3.6001608374026</v>
      </c>
      <c r="GG22">
        <v>1.76295220454015</v>
      </c>
      <c r="GH22">
        <v>0</v>
      </c>
      <c r="GI22">
        <v>331.51073529411798</v>
      </c>
      <c r="GJ22">
        <v>-0.97883880991094596</v>
      </c>
      <c r="GK22">
        <v>0.211894994641975</v>
      </c>
      <c r="GL22">
        <v>1</v>
      </c>
      <c r="GM22">
        <v>0.18501319047619</v>
      </c>
      <c r="GN22">
        <v>5.2110389610389697E-2</v>
      </c>
      <c r="GO22">
        <v>5.3372643395643701E-3</v>
      </c>
      <c r="GP22">
        <v>1</v>
      </c>
      <c r="GQ22">
        <v>2</v>
      </c>
      <c r="GR22">
        <v>3</v>
      </c>
      <c r="GS22" t="s">
        <v>466</v>
      </c>
      <c r="GT22">
        <v>2.9516300000000002</v>
      </c>
      <c r="GU22">
        <v>2.7107100000000002</v>
      </c>
      <c r="GV22">
        <v>0.10659</v>
      </c>
      <c r="GW22">
        <v>0.106464</v>
      </c>
      <c r="GX22">
        <v>8.3377400000000004E-2</v>
      </c>
      <c r="GY22">
        <v>8.3288699999999993E-2</v>
      </c>
      <c r="GZ22">
        <v>27820.1</v>
      </c>
      <c r="HA22">
        <v>32142.6</v>
      </c>
      <c r="HB22">
        <v>31033.9</v>
      </c>
      <c r="HC22">
        <v>34642.800000000003</v>
      </c>
      <c r="HD22">
        <v>38780.199999999997</v>
      </c>
      <c r="HE22">
        <v>39320.400000000001</v>
      </c>
      <c r="HF22">
        <v>42664</v>
      </c>
      <c r="HG22">
        <v>42961.8</v>
      </c>
      <c r="HH22">
        <v>2.0791499999999998</v>
      </c>
      <c r="HI22">
        <v>2.2729499999999998</v>
      </c>
      <c r="HJ22">
        <v>0.122115</v>
      </c>
      <c r="HK22">
        <v>0</v>
      </c>
      <c r="HL22">
        <v>21.4099</v>
      </c>
      <c r="HM22">
        <v>999.9</v>
      </c>
      <c r="HN22">
        <v>71.762</v>
      </c>
      <c r="HO22">
        <v>21.600999999999999</v>
      </c>
      <c r="HP22">
        <v>18.2362</v>
      </c>
      <c r="HQ22">
        <v>60.907699999999998</v>
      </c>
      <c r="HR22">
        <v>17.8766</v>
      </c>
      <c r="HS22">
        <v>1</v>
      </c>
      <c r="HT22">
        <v>-0.32221</v>
      </c>
      <c r="HU22">
        <v>-1.55053</v>
      </c>
      <c r="HV22">
        <v>20.295500000000001</v>
      </c>
      <c r="HW22">
        <v>5.2457399999999996</v>
      </c>
      <c r="HX22">
        <v>11.987500000000001</v>
      </c>
      <c r="HY22">
        <v>4.9729000000000001</v>
      </c>
      <c r="HZ22">
        <v>3.2971499999999998</v>
      </c>
      <c r="IA22">
        <v>999.9</v>
      </c>
      <c r="IB22">
        <v>9999</v>
      </c>
      <c r="IC22">
        <v>9999</v>
      </c>
      <c r="ID22">
        <v>9999</v>
      </c>
      <c r="IE22">
        <v>4.9719899999999999</v>
      </c>
      <c r="IF22">
        <v>1.85379</v>
      </c>
      <c r="IG22">
        <v>1.85486</v>
      </c>
      <c r="IH22">
        <v>1.85914</v>
      </c>
      <c r="II22">
        <v>1.85355</v>
      </c>
      <c r="IJ22">
        <v>1.85798</v>
      </c>
      <c r="IK22">
        <v>1.8551599999999999</v>
      </c>
      <c r="IL22">
        <v>1.85379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-0.33600000000000002</v>
      </c>
      <c r="JA22">
        <v>0.13700000000000001</v>
      </c>
      <c r="JB22">
        <v>-7.4470720954506006E-2</v>
      </c>
      <c r="JC22">
        <v>-6.8838208586326796E-4</v>
      </c>
      <c r="JD22">
        <v>1.2146953680521199E-7</v>
      </c>
      <c r="JE22">
        <v>-3.3979593155360199E-13</v>
      </c>
      <c r="JF22">
        <v>2.5459213019581001E-2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23.3</v>
      </c>
      <c r="JO22">
        <v>23.5</v>
      </c>
      <c r="JP22">
        <v>0.95703099999999997</v>
      </c>
      <c r="JQ22">
        <v>2.36816</v>
      </c>
      <c r="JR22">
        <v>1.5966800000000001</v>
      </c>
      <c r="JS22">
        <v>2.3327599999999999</v>
      </c>
      <c r="JT22">
        <v>1.5905800000000001</v>
      </c>
      <c r="JU22">
        <v>2.3083499999999999</v>
      </c>
      <c r="JV22">
        <v>26.272200000000002</v>
      </c>
      <c r="JW22">
        <v>14.403499999999999</v>
      </c>
      <c r="JX22">
        <v>18</v>
      </c>
      <c r="JY22">
        <v>496.19499999999999</v>
      </c>
      <c r="JZ22">
        <v>609.77599999999995</v>
      </c>
      <c r="KA22">
        <v>25.000499999999999</v>
      </c>
      <c r="KB22">
        <v>22.975200000000001</v>
      </c>
      <c r="KC22">
        <v>30</v>
      </c>
      <c r="KD22">
        <v>22.9193</v>
      </c>
      <c r="KE22">
        <v>22.883099999999999</v>
      </c>
      <c r="KF22">
        <v>19.1997</v>
      </c>
      <c r="KG22">
        <v>21.8201</v>
      </c>
      <c r="KH22">
        <v>74.790899999999993</v>
      </c>
      <c r="KI22">
        <v>25</v>
      </c>
      <c r="KJ22">
        <v>400</v>
      </c>
      <c r="KK22">
        <v>14.7408</v>
      </c>
      <c r="KL22">
        <v>101.027</v>
      </c>
      <c r="KM22">
        <v>100.958</v>
      </c>
    </row>
    <row r="23" spans="1:299" x14ac:dyDescent="0.2">
      <c r="A23">
        <v>7</v>
      </c>
      <c r="B23">
        <v>1686855049.0999999</v>
      </c>
      <c r="C23">
        <v>10769.0999999046</v>
      </c>
      <c r="D23" t="s">
        <v>471</v>
      </c>
      <c r="E23" t="s">
        <v>472</v>
      </c>
      <c r="F23">
        <v>30</v>
      </c>
      <c r="G23">
        <v>16.8</v>
      </c>
      <c r="H23" t="s">
        <v>438</v>
      </c>
      <c r="I23">
        <v>130</v>
      </c>
      <c r="J23">
        <v>102</v>
      </c>
      <c r="K23">
        <v>1686855040.5999999</v>
      </c>
      <c r="L23">
        <f t="shared" si="0"/>
        <v>6.6605270456828976E-4</v>
      </c>
      <c r="M23">
        <f t="shared" si="1"/>
        <v>0.6660527045682898</v>
      </c>
      <c r="N23">
        <f t="shared" si="2"/>
        <v>3.8705032861291992</v>
      </c>
      <c r="O23">
        <f t="shared" si="3"/>
        <v>396.78231249999999</v>
      </c>
      <c r="P23">
        <f t="shared" si="4"/>
        <v>251.77242421354944</v>
      </c>
      <c r="Q23">
        <f t="shared" si="5"/>
        <v>25.679586869217879</v>
      </c>
      <c r="R23">
        <f t="shared" si="6"/>
        <v>40.469904096290463</v>
      </c>
      <c r="S23">
        <f t="shared" si="7"/>
        <v>4.5341184464316266E-2</v>
      </c>
      <c r="T23">
        <f t="shared" si="8"/>
        <v>3.8579687211618179</v>
      </c>
      <c r="U23">
        <f t="shared" si="9"/>
        <v>4.5047213889879881E-2</v>
      </c>
      <c r="V23">
        <f t="shared" si="10"/>
        <v>2.8180761689031324E-2</v>
      </c>
      <c r="W23">
        <f t="shared" si="11"/>
        <v>82.09403927461149</v>
      </c>
      <c r="X23">
        <f t="shared" si="12"/>
        <v>25.561374895521741</v>
      </c>
      <c r="Y23">
        <f t="shared" si="13"/>
        <v>24.552331250000002</v>
      </c>
      <c r="Z23">
        <f t="shared" si="14"/>
        <v>3.0957964343926916</v>
      </c>
      <c r="AA23">
        <f t="shared" si="15"/>
        <v>50.06420810984428</v>
      </c>
      <c r="AB23">
        <f t="shared" si="16"/>
        <v>1.6226121879703412</v>
      </c>
      <c r="AC23">
        <f t="shared" si="17"/>
        <v>3.2410623262235965</v>
      </c>
      <c r="AD23">
        <f t="shared" si="18"/>
        <v>1.4731842464223504</v>
      </c>
      <c r="AE23">
        <f t="shared" si="19"/>
        <v>-29.372924271461578</v>
      </c>
      <c r="AF23">
        <f t="shared" si="20"/>
        <v>159.89943466604635</v>
      </c>
      <c r="AG23">
        <f t="shared" si="21"/>
        <v>8.7613748512050549</v>
      </c>
      <c r="AH23">
        <f t="shared" si="22"/>
        <v>221.3819245204013</v>
      </c>
      <c r="AI23">
        <f t="shared" si="23"/>
        <v>7.932910668432255</v>
      </c>
      <c r="AJ23">
        <f t="shared" si="24"/>
        <v>0.63402104753382293</v>
      </c>
      <c r="AK23">
        <f t="shared" si="25"/>
        <v>3.8705032861291992</v>
      </c>
      <c r="AL23">
        <v>410.18334089250197</v>
      </c>
      <c r="AM23">
        <v>406.04030909090898</v>
      </c>
      <c r="AN23">
        <v>0.32465195438543298</v>
      </c>
      <c r="AO23">
        <v>66.950975669894902</v>
      </c>
      <c r="AP23">
        <f t="shared" si="26"/>
        <v>0.6660527045682898</v>
      </c>
      <c r="AQ23">
        <v>15.536402672521501</v>
      </c>
      <c r="AR23">
        <v>15.9295212121212</v>
      </c>
      <c r="AS23">
        <v>8.9706560742469508E-6</v>
      </c>
      <c r="AT23">
        <v>77.465410673897296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54223.084224405604</v>
      </c>
      <c r="AZ23" t="s">
        <v>439</v>
      </c>
      <c r="BA23">
        <v>10014.1</v>
      </c>
      <c r="BB23">
        <v>225.19399999999999</v>
      </c>
      <c r="BC23">
        <v>1046.96</v>
      </c>
      <c r="BD23">
        <f t="shared" si="30"/>
        <v>0.78490677771834649</v>
      </c>
      <c r="BE23">
        <v>-1.3787935212400999</v>
      </c>
      <c r="BF23" t="s">
        <v>473</v>
      </c>
      <c r="BG23">
        <v>10100.4</v>
      </c>
      <c r="BH23">
        <v>409.8725</v>
      </c>
      <c r="BI23">
        <v>522.221214512507</v>
      </c>
      <c r="BJ23">
        <f t="shared" si="31"/>
        <v>0.21513625143969772</v>
      </c>
      <c r="BK23">
        <v>0.5</v>
      </c>
      <c r="BL23">
        <f t="shared" si="32"/>
        <v>421.1915086137883</v>
      </c>
      <c r="BM23">
        <f t="shared" si="33"/>
        <v>3.8705032861291992</v>
      </c>
      <c r="BN23">
        <f t="shared" si="34"/>
        <v>45.306781150700786</v>
      </c>
      <c r="BO23">
        <f t="shared" si="35"/>
        <v>1.2462969219502105E-2</v>
      </c>
      <c r="BP23">
        <f t="shared" si="36"/>
        <v>1.0048208898930622</v>
      </c>
      <c r="BQ23">
        <f t="shared" si="37"/>
        <v>185.17261297114771</v>
      </c>
      <c r="BR23" t="s">
        <v>441</v>
      </c>
      <c r="BS23">
        <v>0</v>
      </c>
      <c r="BT23">
        <f t="shared" si="38"/>
        <v>185.17261297114771</v>
      </c>
      <c r="BU23">
        <f t="shared" si="39"/>
        <v>0.64541346114403608</v>
      </c>
      <c r="BV23">
        <f t="shared" si="40"/>
        <v>0.33333090242393626</v>
      </c>
      <c r="BW23">
        <f t="shared" si="41"/>
        <v>0.60889587546252288</v>
      </c>
      <c r="BX23">
        <f t="shared" si="42"/>
        <v>0.3782438410463439</v>
      </c>
      <c r="BY23">
        <f t="shared" si="43"/>
        <v>0.63855012921864984</v>
      </c>
      <c r="BZ23">
        <f t="shared" si="44"/>
        <v>0.15059257253382685</v>
      </c>
      <c r="CA23">
        <f t="shared" si="45"/>
        <v>0.84940742746617315</v>
      </c>
      <c r="CB23">
        <v>321</v>
      </c>
      <c r="CC23">
        <v>290</v>
      </c>
      <c r="CD23">
        <v>521.55999999999995</v>
      </c>
      <c r="CE23">
        <v>85</v>
      </c>
      <c r="CF23">
        <v>10100.4</v>
      </c>
      <c r="CG23">
        <v>519.04</v>
      </c>
      <c r="CH23">
        <v>2.52</v>
      </c>
      <c r="CI23">
        <v>300</v>
      </c>
      <c r="CJ23">
        <v>24.1</v>
      </c>
      <c r="CK23">
        <v>522.221214512507</v>
      </c>
      <c r="CL23">
        <v>1.3079896260808199</v>
      </c>
      <c r="CM23">
        <v>-3.20845596574914</v>
      </c>
      <c r="CN23">
        <v>1.1505616957237199</v>
      </c>
      <c r="CO23">
        <v>0.21735871767012099</v>
      </c>
      <c r="CP23">
        <v>-7.9439308120133594E-3</v>
      </c>
      <c r="CQ23">
        <v>290</v>
      </c>
      <c r="CR23">
        <v>521.47</v>
      </c>
      <c r="CS23">
        <v>865</v>
      </c>
      <c r="CT23">
        <v>10057.4</v>
      </c>
      <c r="CU23">
        <v>519.03</v>
      </c>
      <c r="CV23">
        <v>2.44</v>
      </c>
      <c r="DJ23">
        <f t="shared" si="46"/>
        <v>500.00381249999998</v>
      </c>
      <c r="DK23">
        <f t="shared" si="47"/>
        <v>421.1915086137883</v>
      </c>
      <c r="DL23">
        <f t="shared" si="48"/>
        <v>0.84237659410604659</v>
      </c>
      <c r="DM23">
        <f t="shared" si="49"/>
        <v>0.16418682662466996</v>
      </c>
      <c r="DN23">
        <v>3</v>
      </c>
      <c r="DO23">
        <v>0.5</v>
      </c>
      <c r="DP23" t="s">
        <v>442</v>
      </c>
      <c r="DQ23">
        <v>2</v>
      </c>
      <c r="DR23" t="b">
        <v>1</v>
      </c>
      <c r="DS23">
        <v>1686855040.5999999</v>
      </c>
      <c r="DT23">
        <v>396.78231249999999</v>
      </c>
      <c r="DU23">
        <v>401.69187499999998</v>
      </c>
      <c r="DV23">
        <v>15.90870625</v>
      </c>
      <c r="DW23">
        <v>15.534431250000001</v>
      </c>
      <c r="DX23">
        <v>397.1183125</v>
      </c>
      <c r="DY23">
        <v>15.75770625</v>
      </c>
      <c r="DZ23">
        <v>500.11456249999998</v>
      </c>
      <c r="EA23">
        <v>101.89525</v>
      </c>
      <c r="EB23">
        <v>9.9982199999999993E-2</v>
      </c>
      <c r="EC23">
        <v>25.321112500000002</v>
      </c>
      <c r="ED23">
        <v>24.552331250000002</v>
      </c>
      <c r="EE23">
        <v>999.9</v>
      </c>
      <c r="EF23">
        <v>0</v>
      </c>
      <c r="EG23">
        <v>0</v>
      </c>
      <c r="EH23">
        <v>10007.80125</v>
      </c>
      <c r="EI23">
        <v>0</v>
      </c>
      <c r="EJ23">
        <v>0.221023</v>
      </c>
      <c r="EK23">
        <v>-4.9068015000000003</v>
      </c>
      <c r="EL23">
        <v>403.20412499999998</v>
      </c>
      <c r="EM23">
        <v>408.03037499999999</v>
      </c>
      <c r="EN23">
        <v>0.385628625</v>
      </c>
      <c r="EO23">
        <v>401.69187499999998</v>
      </c>
      <c r="EP23">
        <v>15.534431250000001</v>
      </c>
      <c r="EQ23">
        <v>1.622179375</v>
      </c>
      <c r="ER23">
        <v>1.5828843749999999</v>
      </c>
      <c r="ES23">
        <v>14.17111875</v>
      </c>
      <c r="ET23">
        <v>13.7931875</v>
      </c>
      <c r="EU23">
        <v>500.00381249999998</v>
      </c>
      <c r="EV23">
        <v>0.91997600000000002</v>
      </c>
      <c r="EW23">
        <v>8.0024212499999997E-2</v>
      </c>
      <c r="EX23">
        <v>0</v>
      </c>
      <c r="EY23">
        <v>409.95875000000001</v>
      </c>
      <c r="EZ23">
        <v>4.9999900000000004</v>
      </c>
      <c r="FA23">
        <v>2150.4412499999999</v>
      </c>
      <c r="FB23">
        <v>4251.24125</v>
      </c>
      <c r="FC23">
        <v>37.686999999999998</v>
      </c>
      <c r="FD23">
        <v>40.311999999999998</v>
      </c>
      <c r="FE23">
        <v>39.367125000000001</v>
      </c>
      <c r="FF23">
        <v>40.686999999999998</v>
      </c>
      <c r="FG23">
        <v>40.601374999999997</v>
      </c>
      <c r="FH23">
        <v>455.39125000000001</v>
      </c>
      <c r="FI23">
        <v>39.61</v>
      </c>
      <c r="FJ23">
        <v>0</v>
      </c>
      <c r="FK23">
        <v>2159.2999999523199</v>
      </c>
      <c r="FL23">
        <v>0</v>
      </c>
      <c r="FM23">
        <v>409.8725</v>
      </c>
      <c r="FN23">
        <v>-6.8458461462343703</v>
      </c>
      <c r="FO23">
        <v>-50.7158974470929</v>
      </c>
      <c r="FP23">
        <v>2149.79</v>
      </c>
      <c r="FQ23">
        <v>15</v>
      </c>
      <c r="FR23">
        <v>1686855073.0999999</v>
      </c>
      <c r="FS23" t="s">
        <v>474</v>
      </c>
      <c r="FT23">
        <v>1686855073.0999999</v>
      </c>
      <c r="FU23">
        <v>1686855072.0999999</v>
      </c>
      <c r="FV23">
        <v>7</v>
      </c>
      <c r="FW23">
        <v>-6.0000000000000001E-3</v>
      </c>
      <c r="FX23">
        <v>-1E-3</v>
      </c>
      <c r="FY23">
        <v>-0.33600000000000002</v>
      </c>
      <c r="FZ23">
        <v>0.151</v>
      </c>
      <c r="GA23">
        <v>389</v>
      </c>
      <c r="GB23">
        <v>15</v>
      </c>
      <c r="GC23">
        <v>0.44</v>
      </c>
      <c r="GD23">
        <v>0.08</v>
      </c>
      <c r="GE23">
        <v>-1.91008414285714</v>
      </c>
      <c r="GF23">
        <v>-42.166178883116899</v>
      </c>
      <c r="GG23">
        <v>4.8878545446886603</v>
      </c>
      <c r="GH23">
        <v>0</v>
      </c>
      <c r="GI23">
        <v>410.337088235294</v>
      </c>
      <c r="GJ23">
        <v>-7.4433766258530403</v>
      </c>
      <c r="GK23">
        <v>0.76757997734848005</v>
      </c>
      <c r="GL23">
        <v>0</v>
      </c>
      <c r="GM23">
        <v>0.38158576190476201</v>
      </c>
      <c r="GN23">
        <v>6.07821038961045E-2</v>
      </c>
      <c r="GO23">
        <v>6.3394692875723101E-3</v>
      </c>
      <c r="GP23">
        <v>1</v>
      </c>
      <c r="GQ23">
        <v>1</v>
      </c>
      <c r="GR23">
        <v>3</v>
      </c>
      <c r="GS23" t="s">
        <v>457</v>
      </c>
      <c r="GT23">
        <v>2.9506100000000002</v>
      </c>
      <c r="GU23">
        <v>2.71075</v>
      </c>
      <c r="GV23">
        <v>0.10634200000000001</v>
      </c>
      <c r="GW23">
        <v>0.107514</v>
      </c>
      <c r="GX23">
        <v>8.72975E-2</v>
      </c>
      <c r="GY23">
        <v>8.6416300000000001E-2</v>
      </c>
      <c r="GZ23">
        <v>27792.6</v>
      </c>
      <c r="HA23">
        <v>32060.7</v>
      </c>
      <c r="HB23">
        <v>30998.5</v>
      </c>
      <c r="HC23">
        <v>34599.5</v>
      </c>
      <c r="HD23">
        <v>38570.300000000003</v>
      </c>
      <c r="HE23">
        <v>39140</v>
      </c>
      <c r="HF23">
        <v>42617.599999999999</v>
      </c>
      <c r="HG23">
        <v>42911.8</v>
      </c>
      <c r="HH23">
        <v>2.0700799999999999</v>
      </c>
      <c r="HI23">
        <v>2.2606299999999999</v>
      </c>
      <c r="HJ23">
        <v>0.104979</v>
      </c>
      <c r="HK23">
        <v>0</v>
      </c>
      <c r="HL23">
        <v>22.840499999999999</v>
      </c>
      <c r="HM23">
        <v>999.9</v>
      </c>
      <c r="HN23">
        <v>71.426000000000002</v>
      </c>
      <c r="HO23">
        <v>21.983000000000001</v>
      </c>
      <c r="HP23">
        <v>18.581600000000002</v>
      </c>
      <c r="HQ23">
        <v>60.354999999999997</v>
      </c>
      <c r="HR23">
        <v>18.3734</v>
      </c>
      <c r="HS23">
        <v>1</v>
      </c>
      <c r="HT23">
        <v>-0.26865600000000001</v>
      </c>
      <c r="HU23">
        <v>-1.01535</v>
      </c>
      <c r="HV23">
        <v>20.299499999999998</v>
      </c>
      <c r="HW23">
        <v>5.2466400000000002</v>
      </c>
      <c r="HX23">
        <v>11.988099999999999</v>
      </c>
      <c r="HY23">
        <v>4.9728000000000003</v>
      </c>
      <c r="HZ23">
        <v>3.2971300000000001</v>
      </c>
      <c r="IA23">
        <v>999.9</v>
      </c>
      <c r="IB23">
        <v>9999</v>
      </c>
      <c r="IC23">
        <v>9999</v>
      </c>
      <c r="ID23">
        <v>9999</v>
      </c>
      <c r="IE23">
        <v>4.9719600000000002</v>
      </c>
      <c r="IF23">
        <v>1.85382</v>
      </c>
      <c r="IG23">
        <v>1.85486</v>
      </c>
      <c r="IH23">
        <v>1.85921</v>
      </c>
      <c r="II23">
        <v>1.8536300000000001</v>
      </c>
      <c r="IJ23">
        <v>1.8580399999999999</v>
      </c>
      <c r="IK23">
        <v>1.85517</v>
      </c>
      <c r="IL23">
        <v>1.85379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-0.33600000000000002</v>
      </c>
      <c r="JA23">
        <v>0.151</v>
      </c>
      <c r="JB23">
        <v>-7.9043582292497194E-2</v>
      </c>
      <c r="JC23">
        <v>-6.8838208586326796E-4</v>
      </c>
      <c r="JD23">
        <v>1.2146953680521199E-7</v>
      </c>
      <c r="JE23">
        <v>-3.3979593155360199E-13</v>
      </c>
      <c r="JF23">
        <v>2.7660323351228599E-2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35.6</v>
      </c>
      <c r="JO23">
        <v>35.700000000000003</v>
      </c>
      <c r="JP23">
        <v>0.93872100000000003</v>
      </c>
      <c r="JQ23">
        <v>2.34619</v>
      </c>
      <c r="JR23">
        <v>1.5966800000000001</v>
      </c>
      <c r="JS23">
        <v>2.3327599999999999</v>
      </c>
      <c r="JT23">
        <v>1.5905800000000001</v>
      </c>
      <c r="JU23">
        <v>2.47803</v>
      </c>
      <c r="JV23">
        <v>27.2453</v>
      </c>
      <c r="JW23">
        <v>14.026999999999999</v>
      </c>
      <c r="JX23">
        <v>18</v>
      </c>
      <c r="JY23">
        <v>497.32400000000001</v>
      </c>
      <c r="JZ23">
        <v>608.96400000000006</v>
      </c>
      <c r="KA23">
        <v>25.000299999999999</v>
      </c>
      <c r="KB23">
        <v>23.725999999999999</v>
      </c>
      <c r="KC23">
        <v>30.000499999999999</v>
      </c>
      <c r="KD23">
        <v>23.624400000000001</v>
      </c>
      <c r="KE23">
        <v>23.583500000000001</v>
      </c>
      <c r="KF23">
        <v>18.836300000000001</v>
      </c>
      <c r="KG23">
        <v>19.452500000000001</v>
      </c>
      <c r="KH23">
        <v>75.908600000000007</v>
      </c>
      <c r="KI23">
        <v>25</v>
      </c>
      <c r="KJ23">
        <v>400</v>
      </c>
      <c r="KK23">
        <v>15.431800000000001</v>
      </c>
      <c r="KL23">
        <v>100.91500000000001</v>
      </c>
      <c r="KM23">
        <v>100.837</v>
      </c>
    </row>
    <row r="24" spans="1:299" x14ac:dyDescent="0.2">
      <c r="A24">
        <v>8</v>
      </c>
      <c r="B24">
        <v>1686856457</v>
      </c>
      <c r="C24">
        <v>12177</v>
      </c>
      <c r="D24" t="s">
        <v>475</v>
      </c>
      <c r="E24" t="s">
        <v>476</v>
      </c>
      <c r="F24">
        <v>30</v>
      </c>
      <c r="G24">
        <v>16.8</v>
      </c>
      <c r="H24" t="s">
        <v>450</v>
      </c>
      <c r="I24">
        <v>45</v>
      </c>
      <c r="J24">
        <v>102</v>
      </c>
      <c r="K24">
        <v>1686856449</v>
      </c>
      <c r="L24">
        <f t="shared" si="0"/>
        <v>5.2070814370204575E-4</v>
      </c>
      <c r="M24">
        <f t="shared" si="1"/>
        <v>0.52070814370204577</v>
      </c>
      <c r="N24">
        <f t="shared" si="2"/>
        <v>3.4687586803434072</v>
      </c>
      <c r="O24">
        <f t="shared" si="3"/>
        <v>398.50839999999999</v>
      </c>
      <c r="P24">
        <f t="shared" si="4"/>
        <v>240.69861744450685</v>
      </c>
      <c r="Q24">
        <f t="shared" si="5"/>
        <v>24.563512026485082</v>
      </c>
      <c r="R24">
        <f t="shared" si="6"/>
        <v>40.668143340341913</v>
      </c>
      <c r="S24">
        <f t="shared" si="7"/>
        <v>3.7024415576010154E-2</v>
      </c>
      <c r="T24">
        <f t="shared" si="8"/>
        <v>3.8599862961824201</v>
      </c>
      <c r="U24">
        <f t="shared" si="9"/>
        <v>3.6828248277449335E-2</v>
      </c>
      <c r="V24">
        <f t="shared" si="10"/>
        <v>2.3035193200475621E-2</v>
      </c>
      <c r="W24">
        <f t="shared" si="11"/>
        <v>82.096019486784613</v>
      </c>
      <c r="X24">
        <f t="shared" si="12"/>
        <v>25.127406995431148</v>
      </c>
      <c r="Y24">
        <f t="shared" si="13"/>
        <v>23.931273333333301</v>
      </c>
      <c r="Z24">
        <f t="shared" si="14"/>
        <v>2.9826322987288321</v>
      </c>
      <c r="AA24">
        <f t="shared" si="15"/>
        <v>49.857977704955154</v>
      </c>
      <c r="AB24">
        <f t="shared" si="16"/>
        <v>1.5719506580948701</v>
      </c>
      <c r="AC24">
        <f t="shared" si="17"/>
        <v>3.1528568354641493</v>
      </c>
      <c r="AD24">
        <f t="shared" si="18"/>
        <v>1.410681640633962</v>
      </c>
      <c r="AE24">
        <f t="shared" si="19"/>
        <v>-22.963229137260218</v>
      </c>
      <c r="AF24">
        <f t="shared" si="20"/>
        <v>192.85004388946621</v>
      </c>
      <c r="AG24">
        <f t="shared" si="21"/>
        <v>10.503780140154262</v>
      </c>
      <c r="AH24">
        <f t="shared" si="22"/>
        <v>262.48661437914484</v>
      </c>
      <c r="AI24">
        <f t="shared" si="23"/>
        <v>2.0687979513044148</v>
      </c>
      <c r="AJ24">
        <f t="shared" si="24"/>
        <v>0.51929324004435384</v>
      </c>
      <c r="AK24">
        <f t="shared" si="25"/>
        <v>3.4687586803434072</v>
      </c>
      <c r="AL24">
        <v>404.71934342372401</v>
      </c>
      <c r="AM24">
        <v>403.946575757576</v>
      </c>
      <c r="AN24">
        <v>-0.24293221417471</v>
      </c>
      <c r="AO24">
        <v>67.0355757482114</v>
      </c>
      <c r="AP24">
        <f t="shared" si="26"/>
        <v>0.52070814370204577</v>
      </c>
      <c r="AQ24">
        <v>15.097111326935</v>
      </c>
      <c r="AR24">
        <v>15.4048163636364</v>
      </c>
      <c r="AS24">
        <v>-2.5571083275074299E-5</v>
      </c>
      <c r="AT24">
        <v>77.510242182068296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54348.136258353807</v>
      </c>
      <c r="AZ24" t="s">
        <v>439</v>
      </c>
      <c r="BA24">
        <v>10014.1</v>
      </c>
      <c r="BB24">
        <v>225.19399999999999</v>
      </c>
      <c r="BC24">
        <v>1046.96</v>
      </c>
      <c r="BD24">
        <f t="shared" si="30"/>
        <v>0.78490677771834649</v>
      </c>
      <c r="BE24">
        <v>-1.3787935212400999</v>
      </c>
      <c r="BF24" t="s">
        <v>477</v>
      </c>
      <c r="BG24">
        <v>10097.700000000001</v>
      </c>
      <c r="BH24">
        <v>360.84738461538399</v>
      </c>
      <c r="BI24">
        <v>458.34074511521902</v>
      </c>
      <c r="BJ24">
        <f t="shared" si="31"/>
        <v>0.2127093467881126</v>
      </c>
      <c r="BK24">
        <v>0.5</v>
      </c>
      <c r="BL24">
        <f t="shared" si="32"/>
        <v>421.20196624185752</v>
      </c>
      <c r="BM24">
        <f t="shared" si="33"/>
        <v>3.4687586803434072</v>
      </c>
      <c r="BN24">
        <f t="shared" si="34"/>
        <v>44.79679755258708</v>
      </c>
      <c r="BO24">
        <f t="shared" si="35"/>
        <v>1.1508854635308147E-2</v>
      </c>
      <c r="BP24">
        <f t="shared" si="36"/>
        <v>1.2842394248340547</v>
      </c>
      <c r="BQ24">
        <f t="shared" si="37"/>
        <v>176.45235494453368</v>
      </c>
      <c r="BR24" t="s">
        <v>441</v>
      </c>
      <c r="BS24">
        <v>0</v>
      </c>
      <c r="BT24">
        <f t="shared" si="38"/>
        <v>176.45235494453368</v>
      </c>
      <c r="BU24">
        <f t="shared" si="39"/>
        <v>0.61501926934255735</v>
      </c>
      <c r="BV24">
        <f t="shared" si="40"/>
        <v>0.34585802005113492</v>
      </c>
      <c r="BW24">
        <f t="shared" si="41"/>
        <v>0.67617930552152217</v>
      </c>
      <c r="BX24">
        <f t="shared" si="42"/>
        <v>0.41816307772881278</v>
      </c>
      <c r="BY24">
        <f t="shared" si="43"/>
        <v>0.71628572474984475</v>
      </c>
      <c r="BZ24">
        <f t="shared" si="44"/>
        <v>0.1691226394214379</v>
      </c>
      <c r="CA24">
        <f t="shared" si="45"/>
        <v>0.8308773605785621</v>
      </c>
      <c r="CB24">
        <v>322</v>
      </c>
      <c r="CC24">
        <v>290</v>
      </c>
      <c r="CD24">
        <v>452.89</v>
      </c>
      <c r="CE24">
        <v>105</v>
      </c>
      <c r="CF24">
        <v>10097.700000000001</v>
      </c>
      <c r="CG24">
        <v>451.01</v>
      </c>
      <c r="CH24">
        <v>1.88</v>
      </c>
      <c r="CI24">
        <v>300</v>
      </c>
      <c r="CJ24">
        <v>24.1</v>
      </c>
      <c r="CK24">
        <v>458.34074511521902</v>
      </c>
      <c r="CL24">
        <v>1.1931168123929301</v>
      </c>
      <c r="CM24">
        <v>-7.3975589518027096</v>
      </c>
      <c r="CN24">
        <v>1.04951191432702</v>
      </c>
      <c r="CO24">
        <v>0.63955775948373095</v>
      </c>
      <c r="CP24">
        <v>-7.9440658509455E-3</v>
      </c>
      <c r="CQ24">
        <v>290</v>
      </c>
      <c r="CR24">
        <v>451.57</v>
      </c>
      <c r="CS24">
        <v>835</v>
      </c>
      <c r="CT24">
        <v>10058.299999999999</v>
      </c>
      <c r="CU24">
        <v>450.99</v>
      </c>
      <c r="CV24">
        <v>0.57999999999999996</v>
      </c>
      <c r="DJ24">
        <f t="shared" si="46"/>
        <v>500.01626666666698</v>
      </c>
      <c r="DK24">
        <f t="shared" si="47"/>
        <v>421.20196624185752</v>
      </c>
      <c r="DL24">
        <f t="shared" si="48"/>
        <v>0.842376527167364</v>
      </c>
      <c r="DM24">
        <f t="shared" si="49"/>
        <v>0.16418669743301265</v>
      </c>
      <c r="DN24">
        <v>3</v>
      </c>
      <c r="DO24">
        <v>0.5</v>
      </c>
      <c r="DP24" t="s">
        <v>442</v>
      </c>
      <c r="DQ24">
        <v>2</v>
      </c>
      <c r="DR24" t="b">
        <v>1</v>
      </c>
      <c r="DS24">
        <v>1686856449</v>
      </c>
      <c r="DT24">
        <v>398.50839999999999</v>
      </c>
      <c r="DU24">
        <v>399.873533333333</v>
      </c>
      <c r="DV24">
        <v>15.403593333333299</v>
      </c>
      <c r="DW24">
        <v>15.0968866666667</v>
      </c>
      <c r="DX24">
        <v>398.78840000000002</v>
      </c>
      <c r="DY24">
        <v>15.2615933333333</v>
      </c>
      <c r="DZ24">
        <v>500.11393333333302</v>
      </c>
      <c r="EA24">
        <v>101.95099999999999</v>
      </c>
      <c r="EB24">
        <v>9.9906179999999997E-2</v>
      </c>
      <c r="EC24">
        <v>24.857993333333301</v>
      </c>
      <c r="ED24">
        <v>23.931273333333301</v>
      </c>
      <c r="EE24">
        <v>999.9</v>
      </c>
      <c r="EF24">
        <v>0</v>
      </c>
      <c r="EG24">
        <v>0</v>
      </c>
      <c r="EH24">
        <v>10009.92</v>
      </c>
      <c r="EI24">
        <v>0</v>
      </c>
      <c r="EJ24">
        <v>0.221023</v>
      </c>
      <c r="EK24">
        <v>-1.4251133333333299</v>
      </c>
      <c r="EL24">
        <v>404.68520000000001</v>
      </c>
      <c r="EM24">
        <v>406.003066666667</v>
      </c>
      <c r="EN24">
        <v>0.31454273333333299</v>
      </c>
      <c r="EO24">
        <v>399.873533333333</v>
      </c>
      <c r="EP24">
        <v>15.0968866666667</v>
      </c>
      <c r="EQ24">
        <v>1.5712079999999999</v>
      </c>
      <c r="ER24">
        <v>1.5391393333333301</v>
      </c>
      <c r="ES24">
        <v>13.6792933333333</v>
      </c>
      <c r="ET24">
        <v>13.3626466666667</v>
      </c>
      <c r="EU24">
        <v>500.01626666666698</v>
      </c>
      <c r="EV24">
        <v>0.91998159999999995</v>
      </c>
      <c r="EW24">
        <v>8.0018613333333294E-2</v>
      </c>
      <c r="EX24">
        <v>0</v>
      </c>
      <c r="EY24">
        <v>360.8374</v>
      </c>
      <c r="EZ24">
        <v>4.9999900000000004</v>
      </c>
      <c r="FA24">
        <v>1839.89333333333</v>
      </c>
      <c r="FB24">
        <v>4251.3586666666697</v>
      </c>
      <c r="FC24">
        <v>37.895666666666699</v>
      </c>
      <c r="FD24">
        <v>40.112400000000001</v>
      </c>
      <c r="FE24">
        <v>39.436999999999998</v>
      </c>
      <c r="FF24">
        <v>40.612400000000001</v>
      </c>
      <c r="FG24">
        <v>40.686999999999998</v>
      </c>
      <c r="FH24">
        <v>455.40533333333298</v>
      </c>
      <c r="FI24">
        <v>39.61</v>
      </c>
      <c r="FJ24">
        <v>0</v>
      </c>
      <c r="FK24">
        <v>1406.0999999046301</v>
      </c>
      <c r="FL24">
        <v>0</v>
      </c>
      <c r="FM24">
        <v>360.84738461538399</v>
      </c>
      <c r="FN24">
        <v>1.4586666757128499</v>
      </c>
      <c r="FO24">
        <v>-23.170940167768901</v>
      </c>
      <c r="FP24">
        <v>1839.5273076923099</v>
      </c>
      <c r="FQ24">
        <v>15</v>
      </c>
      <c r="FR24">
        <v>1686856476</v>
      </c>
      <c r="FS24" t="s">
        <v>478</v>
      </c>
      <c r="FT24">
        <v>1686856476</v>
      </c>
      <c r="FU24">
        <v>1686856476</v>
      </c>
      <c r="FV24">
        <v>8</v>
      </c>
      <c r="FW24">
        <v>6.0999999999999999E-2</v>
      </c>
      <c r="FX24">
        <v>-1E-3</v>
      </c>
      <c r="FY24">
        <v>-0.28000000000000003</v>
      </c>
      <c r="FZ24">
        <v>0.14199999999999999</v>
      </c>
      <c r="GA24">
        <v>400</v>
      </c>
      <c r="GB24">
        <v>15</v>
      </c>
      <c r="GC24">
        <v>0.3</v>
      </c>
      <c r="GD24">
        <v>0.15</v>
      </c>
      <c r="GE24">
        <v>-1.75986333333333</v>
      </c>
      <c r="GF24">
        <v>6.1990373766233802</v>
      </c>
      <c r="GG24">
        <v>0.95595069397260102</v>
      </c>
      <c r="GH24">
        <v>0</v>
      </c>
      <c r="GI24">
        <v>360.84311764705899</v>
      </c>
      <c r="GJ24">
        <v>0.40546982546618499</v>
      </c>
      <c r="GK24">
        <v>0.22460275582431299</v>
      </c>
      <c r="GL24">
        <v>1</v>
      </c>
      <c r="GM24">
        <v>0.31809742857142898</v>
      </c>
      <c r="GN24">
        <v>-6.5667428571428196E-2</v>
      </c>
      <c r="GO24">
        <v>6.6835388371546999E-3</v>
      </c>
      <c r="GP24">
        <v>1</v>
      </c>
      <c r="GQ24">
        <v>2</v>
      </c>
      <c r="GR24">
        <v>3</v>
      </c>
      <c r="GS24" t="s">
        <v>466</v>
      </c>
      <c r="GT24">
        <v>2.9509099999999999</v>
      </c>
      <c r="GU24">
        <v>2.7108400000000001</v>
      </c>
      <c r="GV24">
        <v>0.105809</v>
      </c>
      <c r="GW24">
        <v>0.10580199999999999</v>
      </c>
      <c r="GX24">
        <v>8.5187899999999997E-2</v>
      </c>
      <c r="GY24">
        <v>8.46639E-2</v>
      </c>
      <c r="GZ24">
        <v>27797.4</v>
      </c>
      <c r="HA24">
        <v>32109.8</v>
      </c>
      <c r="HB24">
        <v>30986.3</v>
      </c>
      <c r="HC24">
        <v>34587.1</v>
      </c>
      <c r="HD24">
        <v>38644.300000000003</v>
      </c>
      <c r="HE24">
        <v>39202.5</v>
      </c>
      <c r="HF24">
        <v>42600</v>
      </c>
      <c r="HG24">
        <v>42898.1</v>
      </c>
      <c r="HH24">
        <v>2.0675300000000001</v>
      </c>
      <c r="HI24">
        <v>2.2550500000000002</v>
      </c>
      <c r="HJ24">
        <v>9.8548800000000006E-2</v>
      </c>
      <c r="HK24">
        <v>0</v>
      </c>
      <c r="HL24">
        <v>22.306699999999999</v>
      </c>
      <c r="HM24">
        <v>999.9</v>
      </c>
      <c r="HN24">
        <v>70.906999999999996</v>
      </c>
      <c r="HO24">
        <v>22.164999999999999</v>
      </c>
      <c r="HP24">
        <v>18.640599999999999</v>
      </c>
      <c r="HQ24">
        <v>59.984999999999999</v>
      </c>
      <c r="HR24">
        <v>17.612200000000001</v>
      </c>
      <c r="HS24">
        <v>1</v>
      </c>
      <c r="HT24">
        <v>-0.254469</v>
      </c>
      <c r="HU24">
        <v>-1.18421</v>
      </c>
      <c r="HV24">
        <v>20.298500000000001</v>
      </c>
      <c r="HW24">
        <v>5.2464899999999997</v>
      </c>
      <c r="HX24">
        <v>11.9885</v>
      </c>
      <c r="HY24">
        <v>4.9732500000000002</v>
      </c>
      <c r="HZ24">
        <v>3.2972800000000002</v>
      </c>
      <c r="IA24">
        <v>999.9</v>
      </c>
      <c r="IB24">
        <v>9999</v>
      </c>
      <c r="IC24">
        <v>9999</v>
      </c>
      <c r="ID24">
        <v>9999</v>
      </c>
      <c r="IE24">
        <v>4.9720000000000004</v>
      </c>
      <c r="IF24">
        <v>1.85379</v>
      </c>
      <c r="IG24">
        <v>1.85486</v>
      </c>
      <c r="IH24">
        <v>1.85914</v>
      </c>
      <c r="II24">
        <v>1.8535699999999999</v>
      </c>
      <c r="IJ24">
        <v>1.85799</v>
      </c>
      <c r="IK24">
        <v>1.85517</v>
      </c>
      <c r="IL24">
        <v>1.85379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-0.28000000000000003</v>
      </c>
      <c r="JA24">
        <v>0.14199999999999999</v>
      </c>
      <c r="JB24">
        <v>-8.4764025780240101E-2</v>
      </c>
      <c r="JC24">
        <v>-6.8838208586326796E-4</v>
      </c>
      <c r="JD24">
        <v>1.2146953680521199E-7</v>
      </c>
      <c r="JE24">
        <v>-3.3979593155360199E-13</v>
      </c>
      <c r="JF24">
        <v>2.6215617548056201E-2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23.1</v>
      </c>
      <c r="JO24">
        <v>23.1</v>
      </c>
      <c r="JP24">
        <v>0.96191400000000005</v>
      </c>
      <c r="JQ24">
        <v>2.3645</v>
      </c>
      <c r="JR24">
        <v>1.5966800000000001</v>
      </c>
      <c r="JS24">
        <v>2.3315399999999999</v>
      </c>
      <c r="JT24">
        <v>1.5905800000000001</v>
      </c>
      <c r="JU24">
        <v>2.36816</v>
      </c>
      <c r="JV24">
        <v>26.954599999999999</v>
      </c>
      <c r="JW24">
        <v>13.9131</v>
      </c>
      <c r="JX24">
        <v>18</v>
      </c>
      <c r="JY24">
        <v>497.90800000000002</v>
      </c>
      <c r="JZ24">
        <v>607.57100000000003</v>
      </c>
      <c r="KA24">
        <v>25.0001</v>
      </c>
      <c r="KB24">
        <v>23.888300000000001</v>
      </c>
      <c r="KC24">
        <v>30.000299999999999</v>
      </c>
      <c r="KD24">
        <v>23.853000000000002</v>
      </c>
      <c r="KE24">
        <v>23.8216</v>
      </c>
      <c r="KF24">
        <v>19.290199999999999</v>
      </c>
      <c r="KG24">
        <v>21.634</v>
      </c>
      <c r="KH24">
        <v>71.855800000000002</v>
      </c>
      <c r="KI24">
        <v>25</v>
      </c>
      <c r="KJ24">
        <v>400</v>
      </c>
      <c r="KK24">
        <v>15.070600000000001</v>
      </c>
      <c r="KL24">
        <v>100.874</v>
      </c>
      <c r="KM24">
        <v>100.803</v>
      </c>
    </row>
    <row r="25" spans="1:299" x14ac:dyDescent="0.2">
      <c r="A25">
        <v>9</v>
      </c>
      <c r="B25">
        <v>1686858642.0999999</v>
      </c>
      <c r="C25">
        <v>14362.0999999046</v>
      </c>
      <c r="D25" t="s">
        <v>479</v>
      </c>
      <c r="E25" t="s">
        <v>480</v>
      </c>
      <c r="F25">
        <v>30</v>
      </c>
      <c r="G25">
        <v>17.7</v>
      </c>
      <c r="H25" t="s">
        <v>438</v>
      </c>
      <c r="I25">
        <v>210</v>
      </c>
      <c r="J25">
        <v>102</v>
      </c>
      <c r="K25">
        <v>1686858634.0999999</v>
      </c>
      <c r="L25">
        <f t="shared" si="0"/>
        <v>8.1330148970765604E-4</v>
      </c>
      <c r="M25">
        <f t="shared" si="1"/>
        <v>0.81330148970765603</v>
      </c>
      <c r="N25">
        <f t="shared" si="2"/>
        <v>5.5860141053173642</v>
      </c>
      <c r="O25">
        <f t="shared" si="3"/>
        <v>398.8612</v>
      </c>
      <c r="P25">
        <f t="shared" si="4"/>
        <v>216.79636030683213</v>
      </c>
      <c r="Q25">
        <f t="shared" si="5"/>
        <v>22.111630434583606</v>
      </c>
      <c r="R25">
        <f t="shared" si="6"/>
        <v>40.680901822393743</v>
      </c>
      <c r="S25">
        <f t="shared" si="7"/>
        <v>5.161678720717576E-2</v>
      </c>
      <c r="T25">
        <f t="shared" si="8"/>
        <v>3.8576401158967575</v>
      </c>
      <c r="U25">
        <f t="shared" si="9"/>
        <v>5.1236145486816084E-2</v>
      </c>
      <c r="V25">
        <f t="shared" si="10"/>
        <v>3.2056555898585408E-2</v>
      </c>
      <c r="W25">
        <f t="shared" si="11"/>
        <v>82.08277659889886</v>
      </c>
      <c r="X25">
        <f t="shared" si="12"/>
        <v>26.111324110948324</v>
      </c>
      <c r="Y25">
        <f t="shared" si="13"/>
        <v>25.351973333333301</v>
      </c>
      <c r="Z25">
        <f t="shared" si="14"/>
        <v>3.2470159391646005</v>
      </c>
      <c r="AA25">
        <f t="shared" si="15"/>
        <v>49.695399537660123</v>
      </c>
      <c r="AB25">
        <f t="shared" si="16"/>
        <v>1.6670287005261399</v>
      </c>
      <c r="AC25">
        <f t="shared" si="17"/>
        <v>3.3544930034476002</v>
      </c>
      <c r="AD25">
        <f t="shared" si="18"/>
        <v>1.5799872386384606</v>
      </c>
      <c r="AE25">
        <f t="shared" si="19"/>
        <v>-35.86659569610763</v>
      </c>
      <c r="AF25">
        <f t="shared" si="20"/>
        <v>114.13147448593128</v>
      </c>
      <c r="AG25">
        <f t="shared" si="21"/>
        <v>6.2976675329395393</v>
      </c>
      <c r="AH25">
        <f t="shared" si="22"/>
        <v>166.64532292166206</v>
      </c>
      <c r="AI25">
        <f t="shared" si="23"/>
        <v>3.1003839870022332</v>
      </c>
      <c r="AJ25">
        <f t="shared" si="24"/>
        <v>0.78391225401367448</v>
      </c>
      <c r="AK25">
        <f t="shared" si="25"/>
        <v>5.5860141053173642</v>
      </c>
      <c r="AL25">
        <v>402.04052170161202</v>
      </c>
      <c r="AM25">
        <v>403.27386060606102</v>
      </c>
      <c r="AN25">
        <v>-0.84539769219143002</v>
      </c>
      <c r="AO25">
        <v>66.954113286564194</v>
      </c>
      <c r="AP25">
        <f t="shared" si="26"/>
        <v>0.81330148970765603</v>
      </c>
      <c r="AQ25">
        <v>15.884864650100001</v>
      </c>
      <c r="AR25">
        <v>16.364576363636399</v>
      </c>
      <c r="AS25">
        <v>2.61983133262122E-5</v>
      </c>
      <c r="AT25">
        <v>77.464157434726104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54111.461053126826</v>
      </c>
      <c r="AZ25" t="s">
        <v>439</v>
      </c>
      <c r="BA25">
        <v>10014.1</v>
      </c>
      <c r="BB25">
        <v>225.19399999999999</v>
      </c>
      <c r="BC25">
        <v>1046.96</v>
      </c>
      <c r="BD25">
        <f t="shared" si="30"/>
        <v>0.78490677771834649</v>
      </c>
      <c r="BE25">
        <v>-1.3787935212400999</v>
      </c>
      <c r="BF25" t="s">
        <v>481</v>
      </c>
      <c r="BG25">
        <v>10093.200000000001</v>
      </c>
      <c r="BH25">
        <v>413.49626923076897</v>
      </c>
      <c r="BI25">
        <v>567.57633370093095</v>
      </c>
      <c r="BJ25">
        <f t="shared" si="31"/>
        <v>0.27147020642222608</v>
      </c>
      <c r="BK25">
        <v>0.5</v>
      </c>
      <c r="BL25">
        <f t="shared" si="32"/>
        <v>421.13754940875612</v>
      </c>
      <c r="BM25">
        <f t="shared" si="33"/>
        <v>5.5860141053173642</v>
      </c>
      <c r="BN25">
        <f t="shared" si="34"/>
        <v>57.163148735072731</v>
      </c>
      <c r="BO25">
        <f t="shared" si="35"/>
        <v>1.6538082715102237E-2</v>
      </c>
      <c r="BP25">
        <f t="shared" si="36"/>
        <v>0.8446153192702841</v>
      </c>
      <c r="BQ25">
        <f t="shared" si="37"/>
        <v>190.57249790044773</v>
      </c>
      <c r="BR25" t="s">
        <v>441</v>
      </c>
      <c r="BS25">
        <v>0</v>
      </c>
      <c r="BT25">
        <f t="shared" si="38"/>
        <v>190.57249790044773</v>
      </c>
      <c r="BU25">
        <f t="shared" si="39"/>
        <v>0.66423459438873511</v>
      </c>
      <c r="BV25">
        <f t="shared" si="40"/>
        <v>0.40869627796493757</v>
      </c>
      <c r="BW25">
        <f t="shared" si="41"/>
        <v>0.55977424369668383</v>
      </c>
      <c r="BX25">
        <f t="shared" si="42"/>
        <v>0.45002340747157249</v>
      </c>
      <c r="BY25">
        <f t="shared" si="43"/>
        <v>0.58335787352977497</v>
      </c>
      <c r="BZ25">
        <f t="shared" si="44"/>
        <v>0.18836027400993588</v>
      </c>
      <c r="CA25">
        <f t="shared" si="45"/>
        <v>0.81163972599006406</v>
      </c>
      <c r="CB25">
        <v>323</v>
      </c>
      <c r="CC25">
        <v>290</v>
      </c>
      <c r="CD25">
        <v>562.30999999999995</v>
      </c>
      <c r="CE25">
        <v>55</v>
      </c>
      <c r="CF25">
        <v>10093.200000000001</v>
      </c>
      <c r="CG25">
        <v>560.02</v>
      </c>
      <c r="CH25">
        <v>2.29</v>
      </c>
      <c r="CI25">
        <v>300</v>
      </c>
      <c r="CJ25">
        <v>24.1</v>
      </c>
      <c r="CK25">
        <v>567.57633370093095</v>
      </c>
      <c r="CL25">
        <v>1.1934922659465499</v>
      </c>
      <c r="CM25">
        <v>-7.6262207123397001</v>
      </c>
      <c r="CN25">
        <v>1.0484922941113699</v>
      </c>
      <c r="CO25">
        <v>0.65391067483628096</v>
      </c>
      <c r="CP25">
        <v>-7.9345679644048997E-3</v>
      </c>
      <c r="CQ25">
        <v>290</v>
      </c>
      <c r="CR25">
        <v>562.24</v>
      </c>
      <c r="CS25">
        <v>825</v>
      </c>
      <c r="CT25">
        <v>10045.299999999999</v>
      </c>
      <c r="CU25">
        <v>559.98</v>
      </c>
      <c r="CV25">
        <v>2.2599999999999998</v>
      </c>
      <c r="DJ25">
        <f t="shared" si="46"/>
        <v>499.94026666666701</v>
      </c>
      <c r="DK25">
        <f t="shared" si="47"/>
        <v>421.13754940875612</v>
      </c>
      <c r="DL25">
        <f t="shared" si="48"/>
        <v>0.84237573463860982</v>
      </c>
      <c r="DM25">
        <f t="shared" si="49"/>
        <v>0.16418516785251705</v>
      </c>
      <c r="DN25">
        <v>3</v>
      </c>
      <c r="DO25">
        <v>0.5</v>
      </c>
      <c r="DP25" t="s">
        <v>442</v>
      </c>
      <c r="DQ25">
        <v>2</v>
      </c>
      <c r="DR25" t="b">
        <v>1</v>
      </c>
      <c r="DS25">
        <v>1686858634.0999999</v>
      </c>
      <c r="DT25">
        <v>398.8612</v>
      </c>
      <c r="DU25">
        <v>400.90853333333303</v>
      </c>
      <c r="DV25">
        <v>16.3446</v>
      </c>
      <c r="DW25">
        <v>15.8820533333333</v>
      </c>
      <c r="DX25">
        <v>399.10719999999998</v>
      </c>
      <c r="DY25">
        <v>16.185600000000001</v>
      </c>
      <c r="DZ25">
        <v>500.12220000000002</v>
      </c>
      <c r="EA25">
        <v>101.8926</v>
      </c>
      <c r="EB25">
        <v>0.100027566666667</v>
      </c>
      <c r="EC25">
        <v>25.900753333333299</v>
      </c>
      <c r="ED25">
        <v>25.351973333333301</v>
      </c>
      <c r="EE25">
        <v>999.9</v>
      </c>
      <c r="EF25">
        <v>0</v>
      </c>
      <c r="EG25">
        <v>0</v>
      </c>
      <c r="EH25">
        <v>10006.8246666667</v>
      </c>
      <c r="EI25">
        <v>0</v>
      </c>
      <c r="EJ25">
        <v>0.221023</v>
      </c>
      <c r="EK25">
        <v>-2.08009806666667</v>
      </c>
      <c r="EL25">
        <v>405.45993333333303</v>
      </c>
      <c r="EM25">
        <v>407.378533333333</v>
      </c>
      <c r="EN25">
        <v>0.47340066666666702</v>
      </c>
      <c r="EO25">
        <v>400.90853333333303</v>
      </c>
      <c r="EP25">
        <v>15.8820533333333</v>
      </c>
      <c r="EQ25">
        <v>1.666498</v>
      </c>
      <c r="ER25">
        <v>1.6182606666666699</v>
      </c>
      <c r="ES25">
        <v>14.5878333333333</v>
      </c>
      <c r="ET25">
        <v>14.1338066666667</v>
      </c>
      <c r="EU25">
        <v>499.94026666666701</v>
      </c>
      <c r="EV25">
        <v>0.92000219999999999</v>
      </c>
      <c r="EW25">
        <v>7.999792E-2</v>
      </c>
      <c r="EX25">
        <v>0</v>
      </c>
      <c r="EY25">
        <v>413.4622</v>
      </c>
      <c r="EZ25">
        <v>4.9999900000000004</v>
      </c>
      <c r="FA25">
        <v>2260.3953333333302</v>
      </c>
      <c r="FB25">
        <v>4250.7366666666703</v>
      </c>
      <c r="FC25">
        <v>38.7582666666667</v>
      </c>
      <c r="FD25">
        <v>41.599800000000002</v>
      </c>
      <c r="FE25">
        <v>40.545466666666698</v>
      </c>
      <c r="FF25">
        <v>41.7582666666667</v>
      </c>
      <c r="FG25">
        <v>41.699599999999997</v>
      </c>
      <c r="FH25">
        <v>455.34733333333298</v>
      </c>
      <c r="FI25">
        <v>39.590666666666699</v>
      </c>
      <c r="FJ25">
        <v>0</v>
      </c>
      <c r="FK25">
        <v>2183.3999998569502</v>
      </c>
      <c r="FL25">
        <v>0</v>
      </c>
      <c r="FM25">
        <v>413.49626923076897</v>
      </c>
      <c r="FN25">
        <v>-1.99702562760616</v>
      </c>
      <c r="FO25">
        <v>-324.68717928014303</v>
      </c>
      <c r="FP25">
        <v>2258.66</v>
      </c>
      <c r="FQ25">
        <v>15</v>
      </c>
      <c r="FR25">
        <v>1686858670.0999999</v>
      </c>
      <c r="FS25" t="s">
        <v>482</v>
      </c>
      <c r="FT25">
        <v>1686858670.0999999</v>
      </c>
      <c r="FU25">
        <v>1686858663.0999999</v>
      </c>
      <c r="FV25">
        <v>9</v>
      </c>
      <c r="FW25">
        <v>0.03</v>
      </c>
      <c r="FX25">
        <v>-1E-3</v>
      </c>
      <c r="FY25">
        <v>-0.246</v>
      </c>
      <c r="FZ25">
        <v>0.159</v>
      </c>
      <c r="GA25">
        <v>393</v>
      </c>
      <c r="GB25">
        <v>16</v>
      </c>
      <c r="GC25">
        <v>0.14000000000000001</v>
      </c>
      <c r="GD25">
        <v>0.11</v>
      </c>
      <c r="GE25">
        <v>-2.3819925500000001</v>
      </c>
      <c r="GF25">
        <v>20.304010872180399</v>
      </c>
      <c r="GG25">
        <v>3.4447983343016699</v>
      </c>
      <c r="GH25">
        <v>0</v>
      </c>
      <c r="GI25">
        <v>413.80726470588201</v>
      </c>
      <c r="GJ25">
        <v>-4.1978456799949599</v>
      </c>
      <c r="GK25">
        <v>0.46907507920459302</v>
      </c>
      <c r="GL25">
        <v>0</v>
      </c>
      <c r="GM25">
        <v>0.46894235000000001</v>
      </c>
      <c r="GN25">
        <v>7.3983834586465597E-2</v>
      </c>
      <c r="GO25">
        <v>7.1946650184355398E-3</v>
      </c>
      <c r="GP25">
        <v>1</v>
      </c>
      <c r="GQ25">
        <v>1</v>
      </c>
      <c r="GR25">
        <v>3</v>
      </c>
      <c r="GS25" t="s">
        <v>457</v>
      </c>
      <c r="GT25">
        <v>2.9503699999999999</v>
      </c>
      <c r="GU25">
        <v>2.7105299999999999</v>
      </c>
      <c r="GV25">
        <v>0.10542600000000001</v>
      </c>
      <c r="GW25">
        <v>0.10587199999999999</v>
      </c>
      <c r="GX25">
        <v>8.8917499999999997E-2</v>
      </c>
      <c r="GY25">
        <v>8.7758000000000003E-2</v>
      </c>
      <c r="GZ25">
        <v>27796.9</v>
      </c>
      <c r="HA25">
        <v>32090</v>
      </c>
      <c r="HB25">
        <v>30974.3</v>
      </c>
      <c r="HC25">
        <v>34570.6</v>
      </c>
      <c r="HD25">
        <v>38470.800000000003</v>
      </c>
      <c r="HE25">
        <v>39052.300000000003</v>
      </c>
      <c r="HF25">
        <v>42584.3</v>
      </c>
      <c r="HG25">
        <v>42879.1</v>
      </c>
      <c r="HH25">
        <v>2.0633499999999998</v>
      </c>
      <c r="HI25">
        <v>2.2451500000000002</v>
      </c>
      <c r="HJ25">
        <v>9.27597E-2</v>
      </c>
      <c r="HK25">
        <v>0</v>
      </c>
      <c r="HL25">
        <v>23.8537</v>
      </c>
      <c r="HM25">
        <v>999.9</v>
      </c>
      <c r="HN25">
        <v>69.930000000000007</v>
      </c>
      <c r="HO25">
        <v>22.93</v>
      </c>
      <c r="HP25">
        <v>19.27</v>
      </c>
      <c r="HQ25">
        <v>60.073300000000003</v>
      </c>
      <c r="HR25">
        <v>18.132999999999999</v>
      </c>
      <c r="HS25">
        <v>1</v>
      </c>
      <c r="HT25">
        <v>-0.23302300000000001</v>
      </c>
      <c r="HU25">
        <v>-0.73175400000000002</v>
      </c>
      <c r="HV25">
        <v>20.3001</v>
      </c>
      <c r="HW25">
        <v>5.24709</v>
      </c>
      <c r="HX25">
        <v>11.9893</v>
      </c>
      <c r="HY25">
        <v>4.9734499999999997</v>
      </c>
      <c r="HZ25">
        <v>3.2974999999999999</v>
      </c>
      <c r="IA25">
        <v>999.9</v>
      </c>
      <c r="IB25">
        <v>9999</v>
      </c>
      <c r="IC25">
        <v>9999</v>
      </c>
      <c r="ID25">
        <v>9999</v>
      </c>
      <c r="IE25">
        <v>4.9719699999999998</v>
      </c>
      <c r="IF25">
        <v>1.85392</v>
      </c>
      <c r="IG25">
        <v>1.8548800000000001</v>
      </c>
      <c r="IH25">
        <v>1.85928</v>
      </c>
      <c r="II25">
        <v>1.85362</v>
      </c>
      <c r="IJ25">
        <v>1.85805</v>
      </c>
      <c r="IK25">
        <v>1.8551800000000001</v>
      </c>
      <c r="IL25">
        <v>1.85379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-0.246</v>
      </c>
      <c r="JA25">
        <v>0.159</v>
      </c>
      <c r="JB25">
        <v>-2.33465861131795E-2</v>
      </c>
      <c r="JC25">
        <v>-6.8838208586326796E-4</v>
      </c>
      <c r="JD25">
        <v>1.2146953680521199E-7</v>
      </c>
      <c r="JE25">
        <v>-3.3979593155360199E-13</v>
      </c>
      <c r="JF25">
        <v>2.5283802615093401E-2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36.1</v>
      </c>
      <c r="JO25">
        <v>36.1</v>
      </c>
      <c r="JP25">
        <v>0.95703099999999997</v>
      </c>
      <c r="JQ25">
        <v>2.36572</v>
      </c>
      <c r="JR25">
        <v>1.5966800000000001</v>
      </c>
      <c r="JS25">
        <v>2.3303199999999999</v>
      </c>
      <c r="JT25">
        <v>1.5905800000000001</v>
      </c>
      <c r="JU25">
        <v>2.47437</v>
      </c>
      <c r="JV25">
        <v>28.290199999999999</v>
      </c>
      <c r="JW25">
        <v>13.650499999999999</v>
      </c>
      <c r="JX25">
        <v>18</v>
      </c>
      <c r="JY25">
        <v>498.161</v>
      </c>
      <c r="JZ25">
        <v>603.50300000000004</v>
      </c>
      <c r="KA25">
        <v>25.000800000000002</v>
      </c>
      <c r="KB25">
        <v>24.256900000000002</v>
      </c>
      <c r="KC25">
        <v>30.000299999999999</v>
      </c>
      <c r="KD25">
        <v>24.154599999999999</v>
      </c>
      <c r="KE25">
        <v>24.117799999999999</v>
      </c>
      <c r="KF25">
        <v>19.152699999999999</v>
      </c>
      <c r="KG25">
        <v>19.556699999999999</v>
      </c>
      <c r="KH25">
        <v>71.111500000000007</v>
      </c>
      <c r="KI25">
        <v>25</v>
      </c>
      <c r="KJ25">
        <v>400</v>
      </c>
      <c r="KK25">
        <v>15.904299999999999</v>
      </c>
      <c r="KL25">
        <v>100.836</v>
      </c>
      <c r="KM25">
        <v>100.75700000000001</v>
      </c>
    </row>
    <row r="26" spans="1:299" x14ac:dyDescent="0.2">
      <c r="A26">
        <v>10</v>
      </c>
      <c r="B26">
        <v>1686860186</v>
      </c>
      <c r="C26">
        <v>15906</v>
      </c>
      <c r="D26" t="s">
        <v>483</v>
      </c>
      <c r="E26" t="s">
        <v>484</v>
      </c>
      <c r="F26">
        <v>30</v>
      </c>
      <c r="G26">
        <v>18.3</v>
      </c>
      <c r="H26" t="s">
        <v>450</v>
      </c>
      <c r="I26">
        <v>50</v>
      </c>
      <c r="J26">
        <v>102</v>
      </c>
      <c r="K26">
        <v>1686860178</v>
      </c>
      <c r="L26">
        <f t="shared" si="0"/>
        <v>5.3022652785772082E-4</v>
      </c>
      <c r="M26">
        <f t="shared" si="1"/>
        <v>0.53022652785772084</v>
      </c>
      <c r="N26">
        <f t="shared" si="2"/>
        <v>2.8896956710978041</v>
      </c>
      <c r="O26">
        <f t="shared" si="3"/>
        <v>398.22513333333302</v>
      </c>
      <c r="P26">
        <f t="shared" si="4"/>
        <v>256.99715631465943</v>
      </c>
      <c r="Q26">
        <f t="shared" si="5"/>
        <v>26.22012505742499</v>
      </c>
      <c r="R26">
        <f t="shared" si="6"/>
        <v>40.628904018787914</v>
      </c>
      <c r="S26">
        <f t="shared" si="7"/>
        <v>3.4855086804349816E-2</v>
      </c>
      <c r="T26">
        <f t="shared" si="8"/>
        <v>3.856204193588014</v>
      </c>
      <c r="U26">
        <f t="shared" si="9"/>
        <v>3.4681005744201368E-2</v>
      </c>
      <c r="V26">
        <f t="shared" si="10"/>
        <v>2.1691196429870774E-2</v>
      </c>
      <c r="W26">
        <f t="shared" si="11"/>
        <v>82.090879779996001</v>
      </c>
      <c r="X26">
        <f t="shared" si="12"/>
        <v>25.493228306840486</v>
      </c>
      <c r="Y26">
        <f t="shared" si="13"/>
        <v>24.7519666666667</v>
      </c>
      <c r="Z26">
        <f t="shared" si="14"/>
        <v>3.1329607370317274</v>
      </c>
      <c r="AA26">
        <f t="shared" si="15"/>
        <v>49.939267999362734</v>
      </c>
      <c r="AB26">
        <f t="shared" si="16"/>
        <v>1.6093866385215498</v>
      </c>
      <c r="AC26">
        <f t="shared" si="17"/>
        <v>3.2226876824507857</v>
      </c>
      <c r="AD26">
        <f t="shared" si="18"/>
        <v>1.5235740985101776</v>
      </c>
      <c r="AE26">
        <f t="shared" si="19"/>
        <v>-23.382989878525489</v>
      </c>
      <c r="AF26">
        <f t="shared" si="20"/>
        <v>98.456622335141333</v>
      </c>
      <c r="AG26">
        <f t="shared" si="21"/>
        <v>5.4000283663679403</v>
      </c>
      <c r="AH26">
        <f t="shared" si="22"/>
        <v>162.56454060297978</v>
      </c>
      <c r="AI26">
        <f t="shared" si="23"/>
        <v>2.7220782717800684</v>
      </c>
      <c r="AJ26">
        <f t="shared" si="24"/>
        <v>0.50999150452186826</v>
      </c>
      <c r="AK26">
        <f t="shared" si="25"/>
        <v>2.8896956710978041</v>
      </c>
      <c r="AL26">
        <v>406.45669914872002</v>
      </c>
      <c r="AM26">
        <v>404.52383636363601</v>
      </c>
      <c r="AN26">
        <v>3.1273923722140197E-2</v>
      </c>
      <c r="AO26">
        <v>67.035220927973995</v>
      </c>
      <c r="AP26">
        <f t="shared" si="26"/>
        <v>0.53022652785772084</v>
      </c>
      <c r="AQ26">
        <v>15.473332317433201</v>
      </c>
      <c r="AR26">
        <v>15.786334545454499</v>
      </c>
      <c r="AS26">
        <v>5.3169226402862902E-6</v>
      </c>
      <c r="AT26">
        <v>77.507260876640302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54206.587329548012</v>
      </c>
      <c r="AZ26" t="s">
        <v>439</v>
      </c>
      <c r="BA26">
        <v>10014.1</v>
      </c>
      <c r="BB26">
        <v>225.19399999999999</v>
      </c>
      <c r="BC26">
        <v>1046.96</v>
      </c>
      <c r="BD26">
        <f t="shared" si="30"/>
        <v>0.78490677771834649</v>
      </c>
      <c r="BE26">
        <v>-1.3787935212400999</v>
      </c>
      <c r="BF26" t="s">
        <v>485</v>
      </c>
      <c r="BG26">
        <v>10100.700000000001</v>
      </c>
      <c r="BH26">
        <v>354.56432000000001</v>
      </c>
      <c r="BI26">
        <v>462.65118384795699</v>
      </c>
      <c r="BJ26">
        <f t="shared" si="31"/>
        <v>0.23362495897876712</v>
      </c>
      <c r="BK26">
        <v>0.5</v>
      </c>
      <c r="BL26">
        <f t="shared" si="32"/>
        <v>421.17774521243314</v>
      </c>
      <c r="BM26">
        <f t="shared" si="33"/>
        <v>2.8896956710978041</v>
      </c>
      <c r="BN26">
        <f t="shared" si="34"/>
        <v>49.198816724012161</v>
      </c>
      <c r="BO26">
        <f t="shared" si="35"/>
        <v>1.0134650372338568E-2</v>
      </c>
      <c r="BP26">
        <f t="shared" si="36"/>
        <v>1.2629575726841042</v>
      </c>
      <c r="BQ26">
        <f t="shared" si="37"/>
        <v>177.08753196316033</v>
      </c>
      <c r="BR26" t="s">
        <v>441</v>
      </c>
      <c r="BS26">
        <v>0</v>
      </c>
      <c r="BT26">
        <f t="shared" si="38"/>
        <v>177.08753196316033</v>
      </c>
      <c r="BU26">
        <f t="shared" si="39"/>
        <v>0.61723315935281953</v>
      </c>
      <c r="BV26">
        <f t="shared" si="40"/>
        <v>0.37850357751959923</v>
      </c>
      <c r="BW26">
        <f t="shared" si="41"/>
        <v>0.67171779498980211</v>
      </c>
      <c r="BX26">
        <f t="shared" si="42"/>
        <v>0.45518464464383024</v>
      </c>
      <c r="BY26">
        <f t="shared" si="43"/>
        <v>0.71104038881146581</v>
      </c>
      <c r="BZ26">
        <f t="shared" si="44"/>
        <v>0.18904401994586642</v>
      </c>
      <c r="CA26">
        <f t="shared" si="45"/>
        <v>0.81095598005413361</v>
      </c>
      <c r="CB26">
        <v>324</v>
      </c>
      <c r="CC26">
        <v>290</v>
      </c>
      <c r="CD26">
        <v>458.54</v>
      </c>
      <c r="CE26">
        <v>155</v>
      </c>
      <c r="CF26">
        <v>10100.700000000001</v>
      </c>
      <c r="CG26">
        <v>456.94</v>
      </c>
      <c r="CH26">
        <v>1.6</v>
      </c>
      <c r="CI26">
        <v>300</v>
      </c>
      <c r="CJ26">
        <v>24.1</v>
      </c>
      <c r="CK26">
        <v>462.65118384795699</v>
      </c>
      <c r="CL26">
        <v>1.37018425653917</v>
      </c>
      <c r="CM26">
        <v>-5.7720171090289796</v>
      </c>
      <c r="CN26">
        <v>1.2066793517325001</v>
      </c>
      <c r="CO26">
        <v>0.449694330586285</v>
      </c>
      <c r="CP26">
        <v>-7.9504876529477297E-3</v>
      </c>
      <c r="CQ26">
        <v>290</v>
      </c>
      <c r="CR26">
        <v>458.74</v>
      </c>
      <c r="CS26">
        <v>885</v>
      </c>
      <c r="CT26">
        <v>10069.700000000001</v>
      </c>
      <c r="CU26">
        <v>456.92</v>
      </c>
      <c r="CV26">
        <v>1.82</v>
      </c>
      <c r="DJ26">
        <f t="shared" si="46"/>
        <v>499.98779999999999</v>
      </c>
      <c r="DK26">
        <f t="shared" si="47"/>
        <v>421.17774521243314</v>
      </c>
      <c r="DL26">
        <f t="shared" si="48"/>
        <v>0.84237604440034963</v>
      </c>
      <c r="DM26">
        <f t="shared" si="49"/>
        <v>0.1641857656926749</v>
      </c>
      <c r="DN26">
        <v>3</v>
      </c>
      <c r="DO26">
        <v>0.5</v>
      </c>
      <c r="DP26" t="s">
        <v>442</v>
      </c>
      <c r="DQ26">
        <v>2</v>
      </c>
      <c r="DR26" t="b">
        <v>1</v>
      </c>
      <c r="DS26">
        <v>1686860178</v>
      </c>
      <c r="DT26">
        <v>398.22513333333302</v>
      </c>
      <c r="DU26">
        <v>399.97980000000001</v>
      </c>
      <c r="DV26">
        <v>15.77444</v>
      </c>
      <c r="DW26">
        <v>15.4733466666667</v>
      </c>
      <c r="DX26">
        <v>398.45613333333301</v>
      </c>
      <c r="DY26">
        <v>15.626440000000001</v>
      </c>
      <c r="DZ26">
        <v>500.12400000000002</v>
      </c>
      <c r="EA26">
        <v>101.924933333333</v>
      </c>
      <c r="EB26">
        <v>0.10002847333333301</v>
      </c>
      <c r="EC26">
        <v>25.225553333333298</v>
      </c>
      <c r="ED26">
        <v>24.7519666666667</v>
      </c>
      <c r="EE26">
        <v>999.9</v>
      </c>
      <c r="EF26">
        <v>0</v>
      </c>
      <c r="EG26">
        <v>0</v>
      </c>
      <c r="EH26">
        <v>9998.2479999999996</v>
      </c>
      <c r="EI26">
        <v>0</v>
      </c>
      <c r="EJ26">
        <v>0.221023</v>
      </c>
      <c r="EK26">
        <v>-1.7727062</v>
      </c>
      <c r="EL26">
        <v>404.5926</v>
      </c>
      <c r="EM26">
        <v>406.26606666666697</v>
      </c>
      <c r="EN26">
        <v>0.309258066666667</v>
      </c>
      <c r="EO26">
        <v>399.97980000000001</v>
      </c>
      <c r="EP26">
        <v>15.4733466666667</v>
      </c>
      <c r="EQ26">
        <v>1.6086406666666699</v>
      </c>
      <c r="ER26">
        <v>1.57711933333333</v>
      </c>
      <c r="ES26">
        <v>14.041840000000001</v>
      </c>
      <c r="ET26">
        <v>13.7370533333333</v>
      </c>
      <c r="EU26">
        <v>499.98779999999999</v>
      </c>
      <c r="EV26">
        <v>0.92000406666666701</v>
      </c>
      <c r="EW26">
        <v>7.9995559999999993E-2</v>
      </c>
      <c r="EX26">
        <v>0</v>
      </c>
      <c r="EY26">
        <v>354.57633333333303</v>
      </c>
      <c r="EZ26">
        <v>4.9999900000000004</v>
      </c>
      <c r="FA26">
        <v>1755.5066666666701</v>
      </c>
      <c r="FB26">
        <v>4251.1486666666697</v>
      </c>
      <c r="FC26">
        <v>35.166333333333299</v>
      </c>
      <c r="FD26">
        <v>37.908066666666699</v>
      </c>
      <c r="FE26">
        <v>36.811999999999998</v>
      </c>
      <c r="FF26">
        <v>37.720599999999997</v>
      </c>
      <c r="FG26">
        <v>38.186999999999998</v>
      </c>
      <c r="FH26">
        <v>455.39066666666702</v>
      </c>
      <c r="FI26">
        <v>39.6</v>
      </c>
      <c r="FJ26">
        <v>0</v>
      </c>
      <c r="FK26">
        <v>1542.3000001907301</v>
      </c>
      <c r="FL26">
        <v>0</v>
      </c>
      <c r="FM26">
        <v>354.56432000000001</v>
      </c>
      <c r="FN26">
        <v>0.45869231110224201</v>
      </c>
      <c r="FO26">
        <v>-19.656153805326301</v>
      </c>
      <c r="FP26">
        <v>1755.3036</v>
      </c>
      <c r="FQ26">
        <v>15</v>
      </c>
      <c r="FR26">
        <v>1686860208</v>
      </c>
      <c r="FS26" t="s">
        <v>486</v>
      </c>
      <c r="FT26">
        <v>1686860208</v>
      </c>
      <c r="FU26">
        <v>1686860206</v>
      </c>
      <c r="FV26">
        <v>10</v>
      </c>
      <c r="FW26">
        <v>1.9E-2</v>
      </c>
      <c r="FX26">
        <v>0</v>
      </c>
      <c r="FY26">
        <v>-0.23100000000000001</v>
      </c>
      <c r="FZ26">
        <v>0.14799999999999999</v>
      </c>
      <c r="GA26">
        <v>400</v>
      </c>
      <c r="GB26">
        <v>15</v>
      </c>
      <c r="GC26">
        <v>0.25</v>
      </c>
      <c r="GD26">
        <v>7.0000000000000007E-2</v>
      </c>
      <c r="GE26">
        <v>-1.99371115</v>
      </c>
      <c r="GF26">
        <v>1.7805688872180501</v>
      </c>
      <c r="GG26">
        <v>0.60501840975719701</v>
      </c>
      <c r="GH26">
        <v>0</v>
      </c>
      <c r="GI26">
        <v>354.44858823529398</v>
      </c>
      <c r="GJ26">
        <v>1.2271963338656799</v>
      </c>
      <c r="GK26">
        <v>0.175667988587941</v>
      </c>
      <c r="GL26">
        <v>0</v>
      </c>
      <c r="GM26">
        <v>0.30535174999999998</v>
      </c>
      <c r="GN26">
        <v>5.3608015037594103E-2</v>
      </c>
      <c r="GO26">
        <v>7.6514281599907898E-3</v>
      </c>
      <c r="GP26">
        <v>1</v>
      </c>
      <c r="GQ26">
        <v>1</v>
      </c>
      <c r="GR26">
        <v>3</v>
      </c>
      <c r="GS26" t="s">
        <v>457</v>
      </c>
      <c r="GT26">
        <v>2.9504299999999999</v>
      </c>
      <c r="GU26">
        <v>2.71068</v>
      </c>
      <c r="GV26">
        <v>0.105686</v>
      </c>
      <c r="GW26">
        <v>0.105616</v>
      </c>
      <c r="GX26">
        <v>8.6597099999999996E-2</v>
      </c>
      <c r="GY26">
        <v>8.5924E-2</v>
      </c>
      <c r="GZ26">
        <v>27777.8</v>
      </c>
      <c r="HA26">
        <v>32089.5</v>
      </c>
      <c r="HB26">
        <v>30962.7</v>
      </c>
      <c r="HC26">
        <v>34560.800000000003</v>
      </c>
      <c r="HD26">
        <v>38555.699999999997</v>
      </c>
      <c r="HE26">
        <v>39121.5</v>
      </c>
      <c r="HF26">
        <v>42568.9</v>
      </c>
      <c r="HG26">
        <v>42868.7</v>
      </c>
      <c r="HH26">
        <v>2.0617700000000001</v>
      </c>
      <c r="HI26">
        <v>2.2396799999999999</v>
      </c>
      <c r="HJ26">
        <v>0.10442</v>
      </c>
      <c r="HK26">
        <v>0</v>
      </c>
      <c r="HL26">
        <v>23.047499999999999</v>
      </c>
      <c r="HM26">
        <v>999.9</v>
      </c>
      <c r="HN26">
        <v>67.665999999999997</v>
      </c>
      <c r="HO26">
        <v>23.202000000000002</v>
      </c>
      <c r="HP26">
        <v>18.950700000000001</v>
      </c>
      <c r="HQ26">
        <v>60.8033</v>
      </c>
      <c r="HR26">
        <v>17.8325</v>
      </c>
      <c r="HS26">
        <v>1</v>
      </c>
      <c r="HT26">
        <v>-0.221972</v>
      </c>
      <c r="HU26">
        <v>-1.0188999999999999</v>
      </c>
      <c r="HV26">
        <v>20.2989</v>
      </c>
      <c r="HW26">
        <v>5.2460399999999998</v>
      </c>
      <c r="HX26">
        <v>11.9884</v>
      </c>
      <c r="HY26">
        <v>4.9729999999999999</v>
      </c>
      <c r="HZ26">
        <v>3.29738</v>
      </c>
      <c r="IA26">
        <v>999.9</v>
      </c>
      <c r="IB26">
        <v>9999</v>
      </c>
      <c r="IC26">
        <v>9999</v>
      </c>
      <c r="ID26">
        <v>9999</v>
      </c>
      <c r="IE26">
        <v>4.97194</v>
      </c>
      <c r="IF26">
        <v>1.85389</v>
      </c>
      <c r="IG26">
        <v>1.8549500000000001</v>
      </c>
      <c r="IH26">
        <v>1.85928</v>
      </c>
      <c r="II26">
        <v>1.85364</v>
      </c>
      <c r="IJ26">
        <v>1.85806</v>
      </c>
      <c r="IK26">
        <v>1.8552200000000001</v>
      </c>
      <c r="IL26">
        <v>1.85379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-0.23100000000000001</v>
      </c>
      <c r="JA26">
        <v>0.14799999999999999</v>
      </c>
      <c r="JB26">
        <v>6.0245943400328798E-3</v>
      </c>
      <c r="JC26">
        <v>-6.8838208586326796E-4</v>
      </c>
      <c r="JD26">
        <v>1.2146953680521199E-7</v>
      </c>
      <c r="JE26">
        <v>-3.3979593155360199E-13</v>
      </c>
      <c r="JF26">
        <v>2.4440646493752698E-2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25.3</v>
      </c>
      <c r="JO26">
        <v>25.4</v>
      </c>
      <c r="JP26">
        <v>0.96191400000000005</v>
      </c>
      <c r="JQ26">
        <v>2.3596200000000001</v>
      </c>
      <c r="JR26">
        <v>1.5966800000000001</v>
      </c>
      <c r="JS26">
        <v>2.3278799999999999</v>
      </c>
      <c r="JT26">
        <v>1.5905800000000001</v>
      </c>
      <c r="JU26">
        <v>2.5061</v>
      </c>
      <c r="JV26">
        <v>28.0594</v>
      </c>
      <c r="JW26">
        <v>13.3528</v>
      </c>
      <c r="JX26">
        <v>18</v>
      </c>
      <c r="JY26">
        <v>499.05900000000003</v>
      </c>
      <c r="JZ26">
        <v>601.79200000000003</v>
      </c>
      <c r="KA26">
        <v>25.000800000000002</v>
      </c>
      <c r="KB26">
        <v>24.372199999999999</v>
      </c>
      <c r="KC26">
        <v>29.9999</v>
      </c>
      <c r="KD26">
        <v>24.3551</v>
      </c>
      <c r="KE26">
        <v>24.3261</v>
      </c>
      <c r="KF26">
        <v>19.2821</v>
      </c>
      <c r="KG26">
        <v>20.247800000000002</v>
      </c>
      <c r="KH26">
        <v>65.895200000000003</v>
      </c>
      <c r="KI26">
        <v>25</v>
      </c>
      <c r="KJ26">
        <v>400</v>
      </c>
      <c r="KK26">
        <v>15.401899999999999</v>
      </c>
      <c r="KL26">
        <v>100.79900000000001</v>
      </c>
      <c r="KM26">
        <v>100.73099999999999</v>
      </c>
    </row>
    <row r="27" spans="1:299" x14ac:dyDescent="0.2">
      <c r="A27">
        <v>11</v>
      </c>
      <c r="B27">
        <v>1686862293</v>
      </c>
      <c r="C27">
        <v>18013</v>
      </c>
      <c r="D27" t="s">
        <v>487</v>
      </c>
      <c r="E27" t="s">
        <v>488</v>
      </c>
      <c r="F27">
        <v>30</v>
      </c>
      <c r="G27">
        <v>19.2</v>
      </c>
      <c r="H27" t="s">
        <v>438</v>
      </c>
      <c r="I27">
        <v>235</v>
      </c>
      <c r="J27">
        <v>80</v>
      </c>
      <c r="K27">
        <v>1686862284.5</v>
      </c>
      <c r="L27">
        <f t="shared" si="0"/>
        <v>8.0305630167381106E-4</v>
      </c>
      <c r="M27">
        <f t="shared" si="1"/>
        <v>0.80305630167381103</v>
      </c>
      <c r="N27">
        <f t="shared" si="2"/>
        <v>3.4808093712858055</v>
      </c>
      <c r="O27">
        <f t="shared" si="3"/>
        <v>395.33687500000002</v>
      </c>
      <c r="P27">
        <f t="shared" si="4"/>
        <v>282.4974182573722</v>
      </c>
      <c r="Q27">
        <f t="shared" si="5"/>
        <v>28.815789650191213</v>
      </c>
      <c r="R27">
        <f t="shared" si="6"/>
        <v>40.325834838551302</v>
      </c>
      <c r="S27">
        <f t="shared" si="7"/>
        <v>5.3566566460390985E-2</v>
      </c>
      <c r="T27">
        <f t="shared" si="8"/>
        <v>3.856389035274328</v>
      </c>
      <c r="U27">
        <f t="shared" si="9"/>
        <v>5.3156616127041957E-2</v>
      </c>
      <c r="V27">
        <f t="shared" si="10"/>
        <v>3.3259455778764831E-2</v>
      </c>
      <c r="W27">
        <f t="shared" si="11"/>
        <v>82.087320323078359</v>
      </c>
      <c r="X27">
        <f t="shared" si="12"/>
        <v>25.494165885604161</v>
      </c>
      <c r="Y27">
        <f t="shared" si="13"/>
        <v>24.686106250000002</v>
      </c>
      <c r="Z27">
        <f t="shared" si="14"/>
        <v>3.120657237377801</v>
      </c>
      <c r="AA27">
        <f t="shared" si="15"/>
        <v>49.960382276177576</v>
      </c>
      <c r="AB27">
        <f t="shared" si="16"/>
        <v>1.6154247434268718</v>
      </c>
      <c r="AC27">
        <f t="shared" si="17"/>
        <v>3.2334114949259485</v>
      </c>
      <c r="AD27">
        <f t="shared" si="18"/>
        <v>1.5052324939509292</v>
      </c>
      <c r="AE27">
        <f t="shared" si="19"/>
        <v>-35.414782903815066</v>
      </c>
      <c r="AF27">
        <f t="shared" si="20"/>
        <v>123.76103322603582</v>
      </c>
      <c r="AG27">
        <f t="shared" si="21"/>
        <v>6.7872280960795397</v>
      </c>
      <c r="AH27">
        <f t="shared" si="22"/>
        <v>177.22079874137864</v>
      </c>
      <c r="AI27">
        <f t="shared" si="23"/>
        <v>0.90094941992436661</v>
      </c>
      <c r="AJ27">
        <f t="shared" si="24"/>
        <v>0.77671176770020589</v>
      </c>
      <c r="AK27">
        <f t="shared" si="25"/>
        <v>3.4808093712858055</v>
      </c>
      <c r="AL27">
        <v>404.42826104463398</v>
      </c>
      <c r="AM27">
        <v>400.46461212121199</v>
      </c>
      <c r="AN27">
        <v>0.33490498839357502</v>
      </c>
      <c r="AO27">
        <v>67.014016050477196</v>
      </c>
      <c r="AP27">
        <f t="shared" si="26"/>
        <v>0.80305630167381103</v>
      </c>
      <c r="AQ27">
        <v>15.3749800947619</v>
      </c>
      <c r="AR27">
        <v>15.8488842424242</v>
      </c>
      <c r="AS27">
        <v>2.7324675324615498E-5</v>
      </c>
      <c r="AT27">
        <v>77.459999999999994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54199.596485089482</v>
      </c>
      <c r="AZ27" t="s">
        <v>439</v>
      </c>
      <c r="BA27">
        <v>10014.1</v>
      </c>
      <c r="BB27">
        <v>225.19399999999999</v>
      </c>
      <c r="BC27">
        <v>1046.96</v>
      </c>
      <c r="BD27">
        <f t="shared" si="30"/>
        <v>0.78490677771834649</v>
      </c>
      <c r="BE27">
        <v>-1.3787935212400999</v>
      </c>
      <c r="BF27" t="s">
        <v>489</v>
      </c>
      <c r="BG27">
        <v>10107.1</v>
      </c>
      <c r="BH27">
        <v>408.10991999999999</v>
      </c>
      <c r="BI27">
        <v>547.01869049288098</v>
      </c>
      <c r="BJ27">
        <f t="shared" si="31"/>
        <v>0.25393788714553767</v>
      </c>
      <c r="BK27">
        <v>0.5</v>
      </c>
      <c r="BL27">
        <f t="shared" si="32"/>
        <v>421.16166358708728</v>
      </c>
      <c r="BM27">
        <f t="shared" si="33"/>
        <v>3.4808093712858055</v>
      </c>
      <c r="BN27">
        <f t="shared" si="34"/>
        <v>53.474451499002335</v>
      </c>
      <c r="BO27">
        <f t="shared" si="35"/>
        <v>1.1538568945558937E-2</v>
      </c>
      <c r="BP27">
        <f t="shared" si="36"/>
        <v>0.91393825877623358</v>
      </c>
      <c r="BQ27">
        <f t="shared" si="37"/>
        <v>188.19772828443649</v>
      </c>
      <c r="BR27" t="s">
        <v>441</v>
      </c>
      <c r="BS27">
        <v>0</v>
      </c>
      <c r="BT27">
        <f t="shared" si="38"/>
        <v>188.19772828443649</v>
      </c>
      <c r="BU27">
        <f t="shared" si="39"/>
        <v>0.65595740775353684</v>
      </c>
      <c r="BV27">
        <f t="shared" si="40"/>
        <v>0.38712557270326586</v>
      </c>
      <c r="BW27">
        <f t="shared" si="41"/>
        <v>0.58216496692196096</v>
      </c>
      <c r="BX27">
        <f t="shared" si="42"/>
        <v>0.43162869287666961</v>
      </c>
      <c r="BY27">
        <f t="shared" si="43"/>
        <v>0.60837429329896708</v>
      </c>
      <c r="BZ27">
        <f t="shared" si="44"/>
        <v>0.1785209076602845</v>
      </c>
      <c r="CA27">
        <f t="shared" si="45"/>
        <v>0.8214790923397155</v>
      </c>
      <c r="CB27">
        <v>325</v>
      </c>
      <c r="CC27">
        <v>290</v>
      </c>
      <c r="CD27">
        <v>541.52</v>
      </c>
      <c r="CE27">
        <v>55</v>
      </c>
      <c r="CF27">
        <v>10107.1</v>
      </c>
      <c r="CG27">
        <v>539.54</v>
      </c>
      <c r="CH27">
        <v>1.98</v>
      </c>
      <c r="CI27">
        <v>300</v>
      </c>
      <c r="CJ27">
        <v>24.1</v>
      </c>
      <c r="CK27">
        <v>547.01869049288098</v>
      </c>
      <c r="CL27">
        <v>0.96244145936766401</v>
      </c>
      <c r="CM27">
        <v>-7.5614928819603504</v>
      </c>
      <c r="CN27">
        <v>0.84697024278588595</v>
      </c>
      <c r="CO27">
        <v>0.74002763785186798</v>
      </c>
      <c r="CP27">
        <v>-7.9452636262513903E-3</v>
      </c>
      <c r="CQ27">
        <v>290</v>
      </c>
      <c r="CR27">
        <v>541.22</v>
      </c>
      <c r="CS27">
        <v>845</v>
      </c>
      <c r="CT27">
        <v>10063.299999999999</v>
      </c>
      <c r="CU27">
        <v>539.5</v>
      </c>
      <c r="CV27">
        <v>1.72</v>
      </c>
      <c r="DJ27">
        <f t="shared" si="46"/>
        <v>499.96899999999999</v>
      </c>
      <c r="DK27">
        <f t="shared" si="47"/>
        <v>421.16166358708728</v>
      </c>
      <c r="DL27">
        <f t="shared" si="48"/>
        <v>0.84237555445855095</v>
      </c>
      <c r="DM27">
        <f t="shared" si="49"/>
        <v>0.16418482010500324</v>
      </c>
      <c r="DN27">
        <v>3</v>
      </c>
      <c r="DO27">
        <v>0.5</v>
      </c>
      <c r="DP27" t="s">
        <v>442</v>
      </c>
      <c r="DQ27">
        <v>2</v>
      </c>
      <c r="DR27" t="b">
        <v>1</v>
      </c>
      <c r="DS27">
        <v>1686862284.5</v>
      </c>
      <c r="DT27">
        <v>395.33687500000002</v>
      </c>
      <c r="DU27">
        <v>396.06150000000002</v>
      </c>
      <c r="DV27">
        <v>15.836918750000001</v>
      </c>
      <c r="DW27">
        <v>15.378387500000001</v>
      </c>
      <c r="DX27">
        <v>395.56787500000002</v>
      </c>
      <c r="DY27">
        <v>15.68991875</v>
      </c>
      <c r="DZ27">
        <v>500.12581249999999</v>
      </c>
      <c r="EA27">
        <v>101.90375</v>
      </c>
      <c r="EB27">
        <v>9.9977424999999995E-2</v>
      </c>
      <c r="EC27">
        <v>25.281381249999999</v>
      </c>
      <c r="ED27">
        <v>24.686106250000002</v>
      </c>
      <c r="EE27">
        <v>999.9</v>
      </c>
      <c r="EF27">
        <v>0</v>
      </c>
      <c r="EG27">
        <v>0</v>
      </c>
      <c r="EH27">
        <v>10001.021875</v>
      </c>
      <c r="EI27">
        <v>0</v>
      </c>
      <c r="EJ27">
        <v>0.221023</v>
      </c>
      <c r="EK27">
        <v>-0.72214663125</v>
      </c>
      <c r="EL27">
        <v>401.70531249999999</v>
      </c>
      <c r="EM27">
        <v>402.24743749999999</v>
      </c>
      <c r="EN27">
        <v>0.46894743750000001</v>
      </c>
      <c r="EO27">
        <v>396.06150000000002</v>
      </c>
      <c r="EP27">
        <v>15.378387500000001</v>
      </c>
      <c r="EQ27">
        <v>1.6149043750000001</v>
      </c>
      <c r="ER27">
        <v>1.5671174999999999</v>
      </c>
      <c r="ES27">
        <v>14.101749999999999</v>
      </c>
      <c r="ET27">
        <v>13.639206250000001</v>
      </c>
      <c r="EU27">
        <v>499.96899999999999</v>
      </c>
      <c r="EV27">
        <v>0.92001237499999999</v>
      </c>
      <c r="EW27">
        <v>7.9987556249999994E-2</v>
      </c>
      <c r="EX27">
        <v>0</v>
      </c>
      <c r="EY27">
        <v>408.21625</v>
      </c>
      <c r="EZ27">
        <v>4.9999900000000004</v>
      </c>
      <c r="FA27">
        <v>2156.3562499999998</v>
      </c>
      <c r="FB27">
        <v>4250.9987499999997</v>
      </c>
      <c r="FC27">
        <v>35.503875000000001</v>
      </c>
      <c r="FD27">
        <v>38.480312499999997</v>
      </c>
      <c r="FE27">
        <v>37.175375000000003</v>
      </c>
      <c r="FF27">
        <v>38.652124999999998</v>
      </c>
      <c r="FG27">
        <v>38.609250000000003</v>
      </c>
      <c r="FH27">
        <v>455.3775</v>
      </c>
      <c r="FI27">
        <v>39.590000000000003</v>
      </c>
      <c r="FJ27">
        <v>0</v>
      </c>
      <c r="FK27">
        <v>2105.9000000953702</v>
      </c>
      <c r="FL27">
        <v>0</v>
      </c>
      <c r="FM27">
        <v>408.10991999999999</v>
      </c>
      <c r="FN27">
        <v>-4.3806153815710402</v>
      </c>
      <c r="FO27">
        <v>-83.226153662130798</v>
      </c>
      <c r="FP27">
        <v>2154.7195999999999</v>
      </c>
      <c r="FQ27">
        <v>15</v>
      </c>
      <c r="FR27">
        <v>1686862335</v>
      </c>
      <c r="FS27" t="s">
        <v>490</v>
      </c>
      <c r="FT27">
        <v>1686860208</v>
      </c>
      <c r="FU27">
        <v>1686862314</v>
      </c>
      <c r="FV27">
        <v>11</v>
      </c>
      <c r="FW27">
        <v>1.9E-2</v>
      </c>
      <c r="FX27">
        <v>-1E-3</v>
      </c>
      <c r="FY27">
        <v>-0.23100000000000001</v>
      </c>
      <c r="FZ27">
        <v>0.14699999999999999</v>
      </c>
      <c r="GA27">
        <v>400</v>
      </c>
      <c r="GB27">
        <v>15</v>
      </c>
      <c r="GC27">
        <v>0.25</v>
      </c>
      <c r="GD27">
        <v>0.08</v>
      </c>
      <c r="GE27">
        <v>-2.46056457619048</v>
      </c>
      <c r="GF27">
        <v>14.1449030337662</v>
      </c>
      <c r="GG27">
        <v>5.0510537610322501</v>
      </c>
      <c r="GH27">
        <v>0</v>
      </c>
      <c r="GI27">
        <v>408.42744117647101</v>
      </c>
      <c r="GJ27">
        <v>-2.9049809030321199</v>
      </c>
      <c r="GK27">
        <v>0.37404758986119502</v>
      </c>
      <c r="GL27">
        <v>0</v>
      </c>
      <c r="GM27">
        <v>0.46721152380952402</v>
      </c>
      <c r="GN27">
        <v>4.0865610389610001E-2</v>
      </c>
      <c r="GO27">
        <v>4.9858734213016898E-3</v>
      </c>
      <c r="GP27">
        <v>1</v>
      </c>
      <c r="GQ27">
        <v>1</v>
      </c>
      <c r="GR27">
        <v>3</v>
      </c>
      <c r="GS27" t="s">
        <v>457</v>
      </c>
      <c r="GT27">
        <v>2.9500799999999998</v>
      </c>
      <c r="GU27">
        <v>2.7107899999999998</v>
      </c>
      <c r="GV27">
        <v>0.104805</v>
      </c>
      <c r="GW27">
        <v>0.10546</v>
      </c>
      <c r="GX27">
        <v>8.6750999999999995E-2</v>
      </c>
      <c r="GY27">
        <v>8.5579000000000002E-2</v>
      </c>
      <c r="GZ27">
        <v>27786.9</v>
      </c>
      <c r="HA27">
        <v>32073.8</v>
      </c>
      <c r="HB27">
        <v>30944.3</v>
      </c>
      <c r="HC27">
        <v>34540</v>
      </c>
      <c r="HD27">
        <v>38526.9</v>
      </c>
      <c r="HE27">
        <v>39114.1</v>
      </c>
      <c r="HF27">
        <v>42544.6</v>
      </c>
      <c r="HG27">
        <v>42844.7</v>
      </c>
      <c r="HH27">
        <v>2.0570200000000001</v>
      </c>
      <c r="HI27">
        <v>2.2278699999999998</v>
      </c>
      <c r="HJ27">
        <v>9.71891E-2</v>
      </c>
      <c r="HK27">
        <v>0</v>
      </c>
      <c r="HL27">
        <v>23.1066</v>
      </c>
      <c r="HM27">
        <v>999.9</v>
      </c>
      <c r="HN27">
        <v>66.182000000000002</v>
      </c>
      <c r="HO27">
        <v>23.887</v>
      </c>
      <c r="HP27">
        <v>19.319099999999999</v>
      </c>
      <c r="HQ27">
        <v>60.2425</v>
      </c>
      <c r="HR27">
        <v>17.804500000000001</v>
      </c>
      <c r="HS27">
        <v>1</v>
      </c>
      <c r="HT27">
        <v>-0.19492100000000001</v>
      </c>
      <c r="HU27">
        <v>-0.854213</v>
      </c>
      <c r="HV27">
        <v>20.299199999999999</v>
      </c>
      <c r="HW27">
        <v>5.2457399999999996</v>
      </c>
      <c r="HX27">
        <v>11.9878</v>
      </c>
      <c r="HY27">
        <v>4.97295</v>
      </c>
      <c r="HZ27">
        <v>3.2972299999999999</v>
      </c>
      <c r="IA27">
        <v>999.9</v>
      </c>
      <c r="IB27">
        <v>9999</v>
      </c>
      <c r="IC27">
        <v>9999</v>
      </c>
      <c r="ID27">
        <v>9999</v>
      </c>
      <c r="IE27">
        <v>4.9719100000000003</v>
      </c>
      <c r="IF27">
        <v>1.85389</v>
      </c>
      <c r="IG27">
        <v>1.8549800000000001</v>
      </c>
      <c r="IH27">
        <v>1.8592599999999999</v>
      </c>
      <c r="II27">
        <v>1.85364</v>
      </c>
      <c r="IJ27">
        <v>1.85806</v>
      </c>
      <c r="IK27">
        <v>1.8551899999999999</v>
      </c>
      <c r="IL27">
        <v>1.85379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-0.23100000000000001</v>
      </c>
      <c r="JA27">
        <v>0.14699999999999999</v>
      </c>
      <c r="JB27">
        <v>2.4882973656998798E-2</v>
      </c>
      <c r="JC27">
        <v>-6.8838208586326796E-4</v>
      </c>
      <c r="JD27">
        <v>1.2146953680521199E-7</v>
      </c>
      <c r="JE27">
        <v>-3.3979593155360199E-13</v>
      </c>
      <c r="JF27">
        <v>2.4260987331326998E-2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34.799999999999997</v>
      </c>
      <c r="JO27">
        <v>34.799999999999997</v>
      </c>
      <c r="JP27">
        <v>0.95459000000000005</v>
      </c>
      <c r="JQ27">
        <v>2.3596200000000001</v>
      </c>
      <c r="JR27">
        <v>1.5966800000000001</v>
      </c>
      <c r="JS27">
        <v>2.32544</v>
      </c>
      <c r="JT27">
        <v>1.5905800000000001</v>
      </c>
      <c r="JU27">
        <v>2.50366</v>
      </c>
      <c r="JV27">
        <v>29.049399999999999</v>
      </c>
      <c r="JW27">
        <v>12.319599999999999</v>
      </c>
      <c r="JX27">
        <v>18</v>
      </c>
      <c r="JY27">
        <v>499.72300000000001</v>
      </c>
      <c r="JZ27">
        <v>597.39499999999998</v>
      </c>
      <c r="KA27">
        <v>25.000599999999999</v>
      </c>
      <c r="KB27">
        <v>24.7468</v>
      </c>
      <c r="KC27">
        <v>29.9999</v>
      </c>
      <c r="KD27">
        <v>24.743200000000002</v>
      </c>
      <c r="KE27">
        <v>24.7194</v>
      </c>
      <c r="KF27">
        <v>19.131599999999999</v>
      </c>
      <c r="KG27">
        <v>21.933499999999999</v>
      </c>
      <c r="KH27">
        <v>61.455500000000001</v>
      </c>
      <c r="KI27">
        <v>25</v>
      </c>
      <c r="KJ27">
        <v>400</v>
      </c>
      <c r="KK27">
        <v>15.37</v>
      </c>
      <c r="KL27">
        <v>100.74</v>
      </c>
      <c r="KM27">
        <v>100.672</v>
      </c>
    </row>
    <row r="28" spans="1:299" x14ac:dyDescent="0.2">
      <c r="A28">
        <v>12</v>
      </c>
      <c r="B28">
        <v>1686863703.0999999</v>
      </c>
      <c r="C28">
        <v>19423.0999999046</v>
      </c>
      <c r="D28" t="s">
        <v>491</v>
      </c>
      <c r="E28" t="s">
        <v>492</v>
      </c>
      <c r="F28">
        <v>30</v>
      </c>
      <c r="G28">
        <v>19.100000000000001</v>
      </c>
      <c r="H28" t="s">
        <v>450</v>
      </c>
      <c r="I28">
        <v>40</v>
      </c>
      <c r="J28">
        <v>80</v>
      </c>
      <c r="K28">
        <v>1686863695.05</v>
      </c>
      <c r="L28">
        <f t="shared" si="0"/>
        <v>6.0201631160591211E-4</v>
      </c>
      <c r="M28">
        <f t="shared" si="1"/>
        <v>0.60201631160591207</v>
      </c>
      <c r="N28">
        <f t="shared" si="2"/>
        <v>3.7539672928441012</v>
      </c>
      <c r="O28">
        <f t="shared" si="3"/>
        <v>397.7831875</v>
      </c>
      <c r="P28">
        <f t="shared" si="4"/>
        <v>238.23248942244362</v>
      </c>
      <c r="Q28">
        <f t="shared" si="5"/>
        <v>24.306533233783878</v>
      </c>
      <c r="R28">
        <f t="shared" si="6"/>
        <v>40.585271514601196</v>
      </c>
      <c r="S28">
        <f t="shared" si="7"/>
        <v>3.9759218597758376E-2</v>
      </c>
      <c r="T28">
        <f t="shared" si="8"/>
        <v>3.8561016079629424</v>
      </c>
      <c r="U28">
        <f t="shared" si="9"/>
        <v>3.9532870389957835E-2</v>
      </c>
      <c r="V28">
        <f t="shared" si="10"/>
        <v>2.4728272870974587E-2</v>
      </c>
      <c r="W28">
        <f t="shared" si="11"/>
        <v>82.092259993530519</v>
      </c>
      <c r="X28">
        <f t="shared" si="12"/>
        <v>25.850522134697325</v>
      </c>
      <c r="Y28">
        <f t="shared" si="13"/>
        <v>24.900475</v>
      </c>
      <c r="Z28">
        <f t="shared" si="14"/>
        <v>3.160859529617686</v>
      </c>
      <c r="AA28">
        <f t="shared" si="15"/>
        <v>49.890154179688203</v>
      </c>
      <c r="AB28">
        <f t="shared" si="16"/>
        <v>1.6437251423517392</v>
      </c>
      <c r="AC28">
        <f t="shared" si="17"/>
        <v>3.2946884397902898</v>
      </c>
      <c r="AD28">
        <f t="shared" si="18"/>
        <v>1.5171343872659468</v>
      </c>
      <c r="AE28">
        <f t="shared" si="19"/>
        <v>-26.548919341820724</v>
      </c>
      <c r="AF28">
        <f t="shared" si="20"/>
        <v>144.86695163636301</v>
      </c>
      <c r="AG28">
        <f t="shared" si="21"/>
        <v>7.9665299129002562</v>
      </c>
      <c r="AH28">
        <f t="shared" si="22"/>
        <v>208.37682220097307</v>
      </c>
      <c r="AI28">
        <f t="shared" si="23"/>
        <v>3.6018292784532648</v>
      </c>
      <c r="AJ28">
        <f t="shared" si="24"/>
        <v>0.58087999066584395</v>
      </c>
      <c r="AK28">
        <f t="shared" si="25"/>
        <v>3.7539672928441012</v>
      </c>
      <c r="AL28">
        <v>406.57147632479303</v>
      </c>
      <c r="AM28">
        <v>404.270818837592</v>
      </c>
      <c r="AN28">
        <v>2.3167224337133901E-3</v>
      </c>
      <c r="AO28">
        <v>67.014571908936006</v>
      </c>
      <c r="AP28">
        <f t="shared" si="26"/>
        <v>0.60201631160591207</v>
      </c>
      <c r="AQ28">
        <v>15.767868533630899</v>
      </c>
      <c r="AR28">
        <v>16.123102988561701</v>
      </c>
      <c r="AS28">
        <v>1.04980127377763E-5</v>
      </c>
      <c r="AT28">
        <v>77.459999999999994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54137.173762806036</v>
      </c>
      <c r="AZ28" t="s">
        <v>439</v>
      </c>
      <c r="BA28">
        <v>10014.1</v>
      </c>
      <c r="BB28">
        <v>225.19399999999999</v>
      </c>
      <c r="BC28">
        <v>1046.96</v>
      </c>
      <c r="BD28">
        <f t="shared" si="30"/>
        <v>0.78490677771834649</v>
      </c>
      <c r="BE28">
        <v>-1.3787935212400999</v>
      </c>
      <c r="BF28" t="s">
        <v>493</v>
      </c>
      <c r="BG28">
        <v>10096.1</v>
      </c>
      <c r="BH28">
        <v>356.01007692307701</v>
      </c>
      <c r="BI28">
        <v>471.73704937286999</v>
      </c>
      <c r="BJ28">
        <f t="shared" si="31"/>
        <v>0.24532093165809443</v>
      </c>
      <c r="BK28">
        <v>0.5</v>
      </c>
      <c r="BL28">
        <f t="shared" si="32"/>
        <v>421.18519090338367</v>
      </c>
      <c r="BM28">
        <f t="shared" si="33"/>
        <v>3.7539672928441012</v>
      </c>
      <c r="BN28">
        <f t="shared" si="34"/>
        <v>51.662771716505219</v>
      </c>
      <c r="BO28">
        <f t="shared" si="35"/>
        <v>1.2186470286562409E-2</v>
      </c>
      <c r="BP28">
        <f t="shared" si="36"/>
        <v>1.2193720026693575</v>
      </c>
      <c r="BQ28">
        <f t="shared" si="37"/>
        <v>178.40276346793988</v>
      </c>
      <c r="BR28" t="s">
        <v>441</v>
      </c>
      <c r="BS28">
        <v>0</v>
      </c>
      <c r="BT28">
        <f t="shared" si="38"/>
        <v>178.40276346793988</v>
      </c>
      <c r="BU28">
        <f t="shared" si="39"/>
        <v>0.62181735840950048</v>
      </c>
      <c r="BV28">
        <f t="shared" si="40"/>
        <v>0.39452248854162314</v>
      </c>
      <c r="BW28">
        <f t="shared" si="41"/>
        <v>0.66227408676468669</v>
      </c>
      <c r="BX28">
        <f t="shared" si="42"/>
        <v>0.46939864151176419</v>
      </c>
      <c r="BY28">
        <f t="shared" si="43"/>
        <v>0.69998387695174791</v>
      </c>
      <c r="BZ28">
        <f t="shared" si="44"/>
        <v>0.19770199432102603</v>
      </c>
      <c r="CA28">
        <f t="shared" si="45"/>
        <v>0.80229800567897391</v>
      </c>
      <c r="CB28">
        <v>326</v>
      </c>
      <c r="CC28">
        <v>290</v>
      </c>
      <c r="CD28">
        <v>466.11</v>
      </c>
      <c r="CE28">
        <v>75</v>
      </c>
      <c r="CF28">
        <v>10096.1</v>
      </c>
      <c r="CG28">
        <v>464.1</v>
      </c>
      <c r="CH28">
        <v>2.0099999999999998</v>
      </c>
      <c r="CI28">
        <v>300</v>
      </c>
      <c r="CJ28">
        <v>24.1</v>
      </c>
      <c r="CK28">
        <v>471.73704937286999</v>
      </c>
      <c r="CL28">
        <v>1.26866102119524</v>
      </c>
      <c r="CM28">
        <v>-7.7149187293898702</v>
      </c>
      <c r="CN28">
        <v>1.11523491466617</v>
      </c>
      <c r="CO28">
        <v>0.63087612976797802</v>
      </c>
      <c r="CP28">
        <v>-7.9394487208008808E-3</v>
      </c>
      <c r="CQ28">
        <v>290</v>
      </c>
      <c r="CR28">
        <v>465.11</v>
      </c>
      <c r="CS28">
        <v>895</v>
      </c>
      <c r="CT28">
        <v>10050</v>
      </c>
      <c r="CU28">
        <v>464.06</v>
      </c>
      <c r="CV28">
        <v>1.05</v>
      </c>
      <c r="DJ28">
        <f t="shared" si="46"/>
        <v>499.99668750000001</v>
      </c>
      <c r="DK28">
        <f t="shared" si="47"/>
        <v>421.18519090338367</v>
      </c>
      <c r="DL28">
        <f t="shared" si="48"/>
        <v>0.84237596254751923</v>
      </c>
      <c r="DM28">
        <f t="shared" si="49"/>
        <v>0.16418560771671215</v>
      </c>
      <c r="DN28">
        <v>3</v>
      </c>
      <c r="DO28">
        <v>0.5</v>
      </c>
      <c r="DP28" t="s">
        <v>442</v>
      </c>
      <c r="DQ28">
        <v>2</v>
      </c>
      <c r="DR28" t="b">
        <v>1</v>
      </c>
      <c r="DS28">
        <v>1686863695.05</v>
      </c>
      <c r="DT28">
        <v>397.7831875</v>
      </c>
      <c r="DU28">
        <v>400.08237500000001</v>
      </c>
      <c r="DV28">
        <v>16.110431250000001</v>
      </c>
      <c r="DW28">
        <v>15.7676</v>
      </c>
      <c r="DX28">
        <v>397.94918749999999</v>
      </c>
      <c r="DY28">
        <v>15.95543125</v>
      </c>
      <c r="DZ28">
        <v>500.11931249999998</v>
      </c>
      <c r="EA28">
        <v>101.928625</v>
      </c>
      <c r="EB28">
        <v>9.9999612500000001E-2</v>
      </c>
      <c r="EC28">
        <v>25.597318749999999</v>
      </c>
      <c r="ED28">
        <v>24.900475</v>
      </c>
      <c r="EE28">
        <v>999.9</v>
      </c>
      <c r="EF28">
        <v>0</v>
      </c>
      <c r="EG28">
        <v>0</v>
      </c>
      <c r="EH28">
        <v>9997.5</v>
      </c>
      <c r="EI28">
        <v>0</v>
      </c>
      <c r="EJ28">
        <v>0.221023</v>
      </c>
      <c r="EK28">
        <v>-2.3630156250000001</v>
      </c>
      <c r="EL28">
        <v>404.23500000000001</v>
      </c>
      <c r="EM28">
        <v>406.49168750000001</v>
      </c>
      <c r="EN28">
        <v>0.35066924999999999</v>
      </c>
      <c r="EO28">
        <v>400.08237500000001</v>
      </c>
      <c r="EP28">
        <v>15.7676</v>
      </c>
      <c r="EQ28">
        <v>1.6429143749999999</v>
      </c>
      <c r="ER28">
        <v>1.6071712499999999</v>
      </c>
      <c r="ES28">
        <v>14.367324999999999</v>
      </c>
      <c r="ET28">
        <v>14.027737500000001</v>
      </c>
      <c r="EU28">
        <v>499.99668750000001</v>
      </c>
      <c r="EV28">
        <v>0.9200056875</v>
      </c>
      <c r="EW28">
        <v>7.9994549999999998E-2</v>
      </c>
      <c r="EX28">
        <v>0</v>
      </c>
      <c r="EY28">
        <v>356.0401875</v>
      </c>
      <c r="EZ28">
        <v>4.9999900000000004</v>
      </c>
      <c r="FA28">
        <v>1768.0762500000001</v>
      </c>
      <c r="FB28">
        <v>4251.2281249999996</v>
      </c>
      <c r="FC28">
        <v>38.5</v>
      </c>
      <c r="FD28">
        <v>41.125</v>
      </c>
      <c r="FE28">
        <v>40.218499999999999</v>
      </c>
      <c r="FF28">
        <v>41.436999999999998</v>
      </c>
      <c r="FG28">
        <v>41.375</v>
      </c>
      <c r="FH28">
        <v>455.40062499999999</v>
      </c>
      <c r="FI28">
        <v>39.599375000000002</v>
      </c>
      <c r="FJ28">
        <v>0</v>
      </c>
      <c r="FK28">
        <v>1408.3000001907301</v>
      </c>
      <c r="FL28">
        <v>0</v>
      </c>
      <c r="FM28">
        <v>356.01007692307701</v>
      </c>
      <c r="FN28">
        <v>0.53278633087302096</v>
      </c>
      <c r="FO28">
        <v>-8.9193162339537206</v>
      </c>
      <c r="FP28">
        <v>1767.9419230769199</v>
      </c>
      <c r="FQ28">
        <v>15</v>
      </c>
      <c r="FR28">
        <v>1686863732.0999999</v>
      </c>
      <c r="FS28" t="s">
        <v>494</v>
      </c>
      <c r="FT28">
        <v>1686863732.0999999</v>
      </c>
      <c r="FU28">
        <v>1686863722.0999999</v>
      </c>
      <c r="FV28">
        <v>12</v>
      </c>
      <c r="FW28">
        <v>0.06</v>
      </c>
      <c r="FX28">
        <v>0</v>
      </c>
      <c r="FY28">
        <v>-0.16600000000000001</v>
      </c>
      <c r="FZ28">
        <v>0.155</v>
      </c>
      <c r="GA28">
        <v>392</v>
      </c>
      <c r="GB28">
        <v>16</v>
      </c>
      <c r="GC28">
        <v>0.13</v>
      </c>
      <c r="GD28">
        <v>0.06</v>
      </c>
      <c r="GE28">
        <v>-2.1657509523809502</v>
      </c>
      <c r="GF28">
        <v>-1.8275936422793999</v>
      </c>
      <c r="GG28">
        <v>0.19960200738337799</v>
      </c>
      <c r="GH28">
        <v>0</v>
      </c>
      <c r="GI28">
        <v>355.99647058823501</v>
      </c>
      <c r="GJ28">
        <v>0.23003819975751799</v>
      </c>
      <c r="GK28">
        <v>0.21333751707979501</v>
      </c>
      <c r="GL28">
        <v>1</v>
      </c>
      <c r="GM28">
        <v>0.34933861904761898</v>
      </c>
      <c r="GN28">
        <v>2.6752799218689699E-2</v>
      </c>
      <c r="GO28">
        <v>2.8494798769531601E-3</v>
      </c>
      <c r="GP28">
        <v>1</v>
      </c>
      <c r="GQ28">
        <v>2</v>
      </c>
      <c r="GR28">
        <v>3</v>
      </c>
      <c r="GS28" t="s">
        <v>466</v>
      </c>
      <c r="GT28">
        <v>2.9497200000000001</v>
      </c>
      <c r="GU28">
        <v>2.7107800000000002</v>
      </c>
      <c r="GV28">
        <v>0.105487</v>
      </c>
      <c r="GW28">
        <v>0.10639</v>
      </c>
      <c r="GX28">
        <v>8.7815500000000005E-2</v>
      </c>
      <c r="GY28">
        <v>8.7133299999999997E-2</v>
      </c>
      <c r="GZ28">
        <v>27752.9</v>
      </c>
      <c r="HA28">
        <v>32022.5</v>
      </c>
      <c r="HB28">
        <v>30931.3</v>
      </c>
      <c r="HC28">
        <v>34522.1</v>
      </c>
      <c r="HD28">
        <v>38464.5</v>
      </c>
      <c r="HE28">
        <v>39027.800000000003</v>
      </c>
      <c r="HF28">
        <v>42525.8</v>
      </c>
      <c r="HG28">
        <v>42823.199999999997</v>
      </c>
      <c r="HH28">
        <v>2.05355</v>
      </c>
      <c r="HI28">
        <v>2.2239300000000002</v>
      </c>
      <c r="HJ28">
        <v>8.8002499999999997E-2</v>
      </c>
      <c r="HK28">
        <v>0</v>
      </c>
      <c r="HL28">
        <v>23.453700000000001</v>
      </c>
      <c r="HM28">
        <v>999.9</v>
      </c>
      <c r="HN28">
        <v>65.078000000000003</v>
      </c>
      <c r="HO28">
        <v>24.108000000000001</v>
      </c>
      <c r="HP28">
        <v>19.2468</v>
      </c>
      <c r="HQ28">
        <v>60.635199999999998</v>
      </c>
      <c r="HR28">
        <v>18.1691</v>
      </c>
      <c r="HS28">
        <v>1</v>
      </c>
      <c r="HT28">
        <v>-0.17536599999999999</v>
      </c>
      <c r="HU28">
        <v>-0.73190900000000003</v>
      </c>
      <c r="HV28">
        <v>20.300599999999999</v>
      </c>
      <c r="HW28">
        <v>5.2458900000000002</v>
      </c>
      <c r="HX28">
        <v>11.9863</v>
      </c>
      <c r="HY28">
        <v>4.9718499999999999</v>
      </c>
      <c r="HZ28">
        <v>3.2972999999999999</v>
      </c>
      <c r="IA28">
        <v>999.9</v>
      </c>
      <c r="IB28">
        <v>9999</v>
      </c>
      <c r="IC28">
        <v>9999</v>
      </c>
      <c r="ID28">
        <v>9999</v>
      </c>
      <c r="IE28">
        <v>4.9719600000000002</v>
      </c>
      <c r="IF28">
        <v>1.85388</v>
      </c>
      <c r="IG28">
        <v>1.8549800000000001</v>
      </c>
      <c r="IH28">
        <v>1.8592599999999999</v>
      </c>
      <c r="II28">
        <v>1.85364</v>
      </c>
      <c r="IJ28">
        <v>1.85806</v>
      </c>
      <c r="IK28">
        <v>1.85524</v>
      </c>
      <c r="IL28">
        <v>1.85379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-0.16600000000000001</v>
      </c>
      <c r="JA28">
        <v>0.155</v>
      </c>
      <c r="JB28">
        <v>2.4882973656998798E-2</v>
      </c>
      <c r="JC28">
        <v>-6.8838208586326796E-4</v>
      </c>
      <c r="JD28">
        <v>1.2146953680521199E-7</v>
      </c>
      <c r="JE28">
        <v>-3.3979593155360199E-13</v>
      </c>
      <c r="JF28">
        <v>2.36294834947277E-2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58.3</v>
      </c>
      <c r="JO28">
        <v>23.2</v>
      </c>
      <c r="JP28">
        <v>0.950928</v>
      </c>
      <c r="JQ28">
        <v>2.3767100000000001</v>
      </c>
      <c r="JR28">
        <v>1.5966800000000001</v>
      </c>
      <c r="JS28">
        <v>2.32544</v>
      </c>
      <c r="JT28">
        <v>1.5905800000000001</v>
      </c>
      <c r="JU28">
        <v>2.4450699999999999</v>
      </c>
      <c r="JV28">
        <v>28.669</v>
      </c>
      <c r="JW28">
        <v>15.7606</v>
      </c>
      <c r="JX28">
        <v>18</v>
      </c>
      <c r="JY28">
        <v>499.71499999999997</v>
      </c>
      <c r="JZ28">
        <v>597.05700000000002</v>
      </c>
      <c r="KA28">
        <v>25.000800000000002</v>
      </c>
      <c r="KB28">
        <v>25.002400000000002</v>
      </c>
      <c r="KC28">
        <v>30.0001</v>
      </c>
      <c r="KD28">
        <v>24.9756</v>
      </c>
      <c r="KE28">
        <v>24.946899999999999</v>
      </c>
      <c r="KF28">
        <v>19.001100000000001</v>
      </c>
      <c r="KG28">
        <v>19.062899999999999</v>
      </c>
      <c r="KH28">
        <v>58.105600000000003</v>
      </c>
      <c r="KI28">
        <v>25</v>
      </c>
      <c r="KJ28">
        <v>400</v>
      </c>
      <c r="KK28">
        <v>15.7867</v>
      </c>
      <c r="KL28">
        <v>100.697</v>
      </c>
      <c r="KM28">
        <v>100.621</v>
      </c>
    </row>
    <row r="29" spans="1:299" x14ac:dyDescent="0.2">
      <c r="A29">
        <v>13</v>
      </c>
      <c r="B29">
        <v>1686865845</v>
      </c>
      <c r="C29">
        <v>21565</v>
      </c>
      <c r="D29" t="s">
        <v>495</v>
      </c>
      <c r="E29" t="s">
        <v>496</v>
      </c>
      <c r="F29">
        <v>30</v>
      </c>
      <c r="G29">
        <v>18.899999999999999</v>
      </c>
      <c r="H29" t="s">
        <v>438</v>
      </c>
      <c r="I29">
        <v>160</v>
      </c>
      <c r="J29">
        <v>80</v>
      </c>
      <c r="K29">
        <v>1686865836.5</v>
      </c>
      <c r="L29">
        <f t="shared" si="0"/>
        <v>7.203485494575566E-4</v>
      </c>
      <c r="M29">
        <f t="shared" si="1"/>
        <v>0.72034854945755655</v>
      </c>
      <c r="N29">
        <f t="shared" si="2"/>
        <v>3.7035039666632561</v>
      </c>
      <c r="O29">
        <f t="shared" si="3"/>
        <v>396.73168750000002</v>
      </c>
      <c r="P29">
        <f t="shared" si="4"/>
        <v>266.37029907068637</v>
      </c>
      <c r="Q29">
        <f t="shared" si="5"/>
        <v>27.161289662789347</v>
      </c>
      <c r="R29">
        <f t="shared" si="6"/>
        <v>40.454000765810527</v>
      </c>
      <c r="S29">
        <f t="shared" si="7"/>
        <v>4.8677000473198055E-2</v>
      </c>
      <c r="T29">
        <f t="shared" si="8"/>
        <v>3.8556578677472295</v>
      </c>
      <c r="U29">
        <f t="shared" si="9"/>
        <v>4.8338155926838086E-2</v>
      </c>
      <c r="V29">
        <f t="shared" si="10"/>
        <v>3.024159447247091E-2</v>
      </c>
      <c r="W29">
        <f t="shared" si="11"/>
        <v>82.095789720722095</v>
      </c>
      <c r="X29">
        <f t="shared" si="12"/>
        <v>25.4347525583525</v>
      </c>
      <c r="Y29">
        <f t="shared" si="13"/>
        <v>24.583549999999999</v>
      </c>
      <c r="Z29">
        <f t="shared" si="14"/>
        <v>3.1015826010699654</v>
      </c>
      <c r="AA29">
        <f t="shared" si="15"/>
        <v>50.241934982500844</v>
      </c>
      <c r="AB29">
        <f t="shared" si="16"/>
        <v>1.6171850875486973</v>
      </c>
      <c r="AC29">
        <f t="shared" si="17"/>
        <v>3.2187953909656528</v>
      </c>
      <c r="AD29">
        <f t="shared" si="18"/>
        <v>1.4843975135212681</v>
      </c>
      <c r="AE29">
        <f t="shared" si="19"/>
        <v>-31.767371031078245</v>
      </c>
      <c r="AF29">
        <f t="shared" si="20"/>
        <v>129.23043330475528</v>
      </c>
      <c r="AG29">
        <f t="shared" si="21"/>
        <v>7.0821481741233709</v>
      </c>
      <c r="AH29">
        <f t="shared" si="22"/>
        <v>186.64100016852251</v>
      </c>
      <c r="AI29">
        <f t="shared" si="23"/>
        <v>4.0551416195950631</v>
      </c>
      <c r="AJ29">
        <f t="shared" si="24"/>
        <v>0.68457754262989501</v>
      </c>
      <c r="AK29">
        <f t="shared" si="25"/>
        <v>3.7035039666632561</v>
      </c>
      <c r="AL29">
        <v>405.17097698126901</v>
      </c>
      <c r="AM29">
        <v>402.85683030302999</v>
      </c>
      <c r="AN29">
        <v>1.0503060655449099E-2</v>
      </c>
      <c r="AO29">
        <v>67.014641562485295</v>
      </c>
      <c r="AP29">
        <f t="shared" si="26"/>
        <v>0.72034854945755655</v>
      </c>
      <c r="AQ29">
        <v>15.4551564451078</v>
      </c>
      <c r="AR29">
        <v>15.8800490909091</v>
      </c>
      <c r="AS29">
        <v>5.2449833611057202E-5</v>
      </c>
      <c r="AT29">
        <v>77.460173240739707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54198.355995618542</v>
      </c>
      <c r="AZ29" t="s">
        <v>439</v>
      </c>
      <c r="BA29">
        <v>10014.1</v>
      </c>
      <c r="BB29">
        <v>225.19399999999999</v>
      </c>
      <c r="BC29">
        <v>1046.96</v>
      </c>
      <c r="BD29">
        <f t="shared" si="30"/>
        <v>0.78490677771834649</v>
      </c>
      <c r="BE29">
        <v>-1.3787935212400999</v>
      </c>
      <c r="BF29" t="s">
        <v>497</v>
      </c>
      <c r="BG29">
        <v>10111.700000000001</v>
      </c>
      <c r="BH29">
        <v>403.65323076923102</v>
      </c>
      <c r="BI29">
        <v>552.26389538337105</v>
      </c>
      <c r="BJ29">
        <f t="shared" si="31"/>
        <v>0.26909357257725008</v>
      </c>
      <c r="BK29">
        <v>0.5</v>
      </c>
      <c r="BL29">
        <f t="shared" si="32"/>
        <v>421.20287586565911</v>
      </c>
      <c r="BM29">
        <f t="shared" si="33"/>
        <v>3.7035039666632561</v>
      </c>
      <c r="BN29">
        <f t="shared" si="34"/>
        <v>56.671493323251099</v>
      </c>
      <c r="BO29">
        <f t="shared" si="35"/>
        <v>1.2066150966937684E-2</v>
      </c>
      <c r="BP29">
        <f t="shared" si="36"/>
        <v>0.89576035795934184</v>
      </c>
      <c r="BQ29">
        <f t="shared" si="37"/>
        <v>188.81469795479262</v>
      </c>
      <c r="BR29" t="s">
        <v>441</v>
      </c>
      <c r="BS29">
        <v>0</v>
      </c>
      <c r="BT29">
        <f t="shared" si="38"/>
        <v>188.81469795479262</v>
      </c>
      <c r="BU29">
        <f t="shared" si="39"/>
        <v>0.65810783661003036</v>
      </c>
      <c r="BV29">
        <f t="shared" si="40"/>
        <v>0.40888978615324523</v>
      </c>
      <c r="BW29">
        <f t="shared" si="41"/>
        <v>0.57647126126266224</v>
      </c>
      <c r="BX29">
        <f t="shared" si="42"/>
        <v>0.45436974393484858</v>
      </c>
      <c r="BY29">
        <f t="shared" si="43"/>
        <v>0.60199144843742491</v>
      </c>
      <c r="BZ29">
        <f t="shared" si="44"/>
        <v>0.19126417326624245</v>
      </c>
      <c r="CA29">
        <f t="shared" si="45"/>
        <v>0.80873582673375755</v>
      </c>
      <c r="CB29">
        <v>327</v>
      </c>
      <c r="CC29">
        <v>290</v>
      </c>
      <c r="CD29">
        <v>545.08000000000004</v>
      </c>
      <c r="CE29">
        <v>45</v>
      </c>
      <c r="CF29">
        <v>10111.700000000001</v>
      </c>
      <c r="CG29">
        <v>543.02</v>
      </c>
      <c r="CH29">
        <v>2.06</v>
      </c>
      <c r="CI29">
        <v>300</v>
      </c>
      <c r="CJ29">
        <v>24.1</v>
      </c>
      <c r="CK29">
        <v>552.26389538337105</v>
      </c>
      <c r="CL29">
        <v>1.23725686477139</v>
      </c>
      <c r="CM29">
        <v>-9.3465207685030602</v>
      </c>
      <c r="CN29">
        <v>1.0891084632186301</v>
      </c>
      <c r="CO29">
        <v>0.72453808361883698</v>
      </c>
      <c r="CP29">
        <v>-7.9474985539488407E-3</v>
      </c>
      <c r="CQ29">
        <v>290</v>
      </c>
      <c r="CR29">
        <v>544.47</v>
      </c>
      <c r="CS29">
        <v>865</v>
      </c>
      <c r="CT29">
        <v>10065.299999999999</v>
      </c>
      <c r="CU29">
        <v>542.98</v>
      </c>
      <c r="CV29">
        <v>1.49</v>
      </c>
      <c r="DJ29">
        <f t="shared" si="46"/>
        <v>500.01762500000001</v>
      </c>
      <c r="DK29">
        <f t="shared" si="47"/>
        <v>421.20287586565911</v>
      </c>
      <c r="DL29">
        <f t="shared" si="48"/>
        <v>0.84237605797527459</v>
      </c>
      <c r="DM29">
        <f t="shared" si="49"/>
        <v>0.16418579189228</v>
      </c>
      <c r="DN29">
        <v>3</v>
      </c>
      <c r="DO29">
        <v>0.5</v>
      </c>
      <c r="DP29" t="s">
        <v>442</v>
      </c>
      <c r="DQ29">
        <v>2</v>
      </c>
      <c r="DR29" t="b">
        <v>1</v>
      </c>
      <c r="DS29">
        <v>1686865836.5</v>
      </c>
      <c r="DT29">
        <v>396.73168750000002</v>
      </c>
      <c r="DU29">
        <v>399.327</v>
      </c>
      <c r="DV29">
        <v>15.85970625</v>
      </c>
      <c r="DW29">
        <v>15.4555875</v>
      </c>
      <c r="DX29">
        <v>396.93768749999998</v>
      </c>
      <c r="DY29">
        <v>15.714706250000001</v>
      </c>
      <c r="DZ29">
        <v>500.14037500000001</v>
      </c>
      <c r="EA29">
        <v>101.86812500000001</v>
      </c>
      <c r="EB29">
        <v>0.10003645625</v>
      </c>
      <c r="EC29">
        <v>25.205249999999999</v>
      </c>
      <c r="ED29">
        <v>24.583549999999999</v>
      </c>
      <c r="EE29">
        <v>999.9</v>
      </c>
      <c r="EF29">
        <v>0</v>
      </c>
      <c r="EG29">
        <v>0</v>
      </c>
      <c r="EH29">
        <v>10001.7675</v>
      </c>
      <c r="EI29">
        <v>0</v>
      </c>
      <c r="EJ29">
        <v>0.221023</v>
      </c>
      <c r="EK29">
        <v>-2.5579256250000002</v>
      </c>
      <c r="EL29">
        <v>403.16793749999999</v>
      </c>
      <c r="EM29">
        <v>405.59562499999998</v>
      </c>
      <c r="EN29">
        <v>0.416060125</v>
      </c>
      <c r="EO29">
        <v>399.327</v>
      </c>
      <c r="EP29">
        <v>15.4555875</v>
      </c>
      <c r="EQ29">
        <v>1.6168156250000001</v>
      </c>
      <c r="ER29">
        <v>1.5744312499999999</v>
      </c>
      <c r="ES29">
        <v>14.12</v>
      </c>
      <c r="ET29">
        <v>13.71081875</v>
      </c>
      <c r="EU29">
        <v>500.01762500000001</v>
      </c>
      <c r="EV29">
        <v>0.92000193750000003</v>
      </c>
      <c r="EW29">
        <v>7.9998324999999995E-2</v>
      </c>
      <c r="EX29">
        <v>0</v>
      </c>
      <c r="EY29">
        <v>403.7433125</v>
      </c>
      <c r="EZ29">
        <v>4.9999900000000004</v>
      </c>
      <c r="FA29">
        <v>2084.8893750000002</v>
      </c>
      <c r="FB29">
        <v>4251.4018749999996</v>
      </c>
      <c r="FC29">
        <v>35.800375000000003</v>
      </c>
      <c r="FD29">
        <v>38.621062500000001</v>
      </c>
      <c r="FE29">
        <v>37.378875000000001</v>
      </c>
      <c r="FF29">
        <v>38.558124999999997</v>
      </c>
      <c r="FG29">
        <v>38.765500000000003</v>
      </c>
      <c r="FH29">
        <v>455.416875</v>
      </c>
      <c r="FI29">
        <v>39.602499999999999</v>
      </c>
      <c r="FJ29">
        <v>0</v>
      </c>
      <c r="FK29">
        <v>2140.7000000476801</v>
      </c>
      <c r="FL29">
        <v>0</v>
      </c>
      <c r="FM29">
        <v>403.65323076923102</v>
      </c>
      <c r="FN29">
        <v>-4.3710769229304001</v>
      </c>
      <c r="FO29">
        <v>-15.030085516222799</v>
      </c>
      <c r="FP29">
        <v>2084.5734615384599</v>
      </c>
      <c r="FQ29">
        <v>15</v>
      </c>
      <c r="FR29">
        <v>1686865886</v>
      </c>
      <c r="FS29" t="s">
        <v>498</v>
      </c>
      <c r="FT29">
        <v>1686865886</v>
      </c>
      <c r="FU29">
        <v>1686865865</v>
      </c>
      <c r="FV29">
        <v>13</v>
      </c>
      <c r="FW29">
        <v>-3.5000000000000003E-2</v>
      </c>
      <c r="FX29">
        <v>-1E-3</v>
      </c>
      <c r="FY29">
        <v>-0.20599999999999999</v>
      </c>
      <c r="FZ29">
        <v>0.14499999999999999</v>
      </c>
      <c r="GA29">
        <v>400</v>
      </c>
      <c r="GB29">
        <v>15</v>
      </c>
      <c r="GC29">
        <v>0.67</v>
      </c>
      <c r="GD29">
        <v>0.09</v>
      </c>
      <c r="GE29">
        <v>-2.3179504761904801</v>
      </c>
      <c r="GF29">
        <v>0.49961524675325097</v>
      </c>
      <c r="GG29">
        <v>1.26218897500631</v>
      </c>
      <c r="GH29">
        <v>1</v>
      </c>
      <c r="GI29">
        <v>404.04841176470597</v>
      </c>
      <c r="GJ29">
        <v>-5.1481130602065699</v>
      </c>
      <c r="GK29">
        <v>0.54339418676917794</v>
      </c>
      <c r="GL29">
        <v>0</v>
      </c>
      <c r="GM29">
        <v>0.41156214285714299</v>
      </c>
      <c r="GN29">
        <v>7.2720545454545496E-2</v>
      </c>
      <c r="GO29">
        <v>7.3583831899451902E-3</v>
      </c>
      <c r="GP29">
        <v>1</v>
      </c>
      <c r="GQ29">
        <v>2</v>
      </c>
      <c r="GR29">
        <v>3</v>
      </c>
      <c r="GS29" t="s">
        <v>466</v>
      </c>
      <c r="GT29">
        <v>2.9496799999999999</v>
      </c>
      <c r="GU29">
        <v>2.7107299999999999</v>
      </c>
      <c r="GV29">
        <v>0.105112</v>
      </c>
      <c r="GW29">
        <v>0.10536</v>
      </c>
      <c r="GX29">
        <v>8.6791099999999996E-2</v>
      </c>
      <c r="GY29">
        <v>8.57739E-2</v>
      </c>
      <c r="GZ29">
        <v>27757.9</v>
      </c>
      <c r="HA29">
        <v>32053.7</v>
      </c>
      <c r="HB29">
        <v>30924.3</v>
      </c>
      <c r="HC29">
        <v>34516.400000000001</v>
      </c>
      <c r="HD29">
        <v>38500.400000000001</v>
      </c>
      <c r="HE29">
        <v>39079.9</v>
      </c>
      <c r="HF29">
        <v>42517.3</v>
      </c>
      <c r="HG29">
        <v>42816.5</v>
      </c>
      <c r="HH29">
        <v>2.0529799999999998</v>
      </c>
      <c r="HI29">
        <v>2.2189999999999999</v>
      </c>
      <c r="HJ29">
        <v>9.8586099999999996E-2</v>
      </c>
      <c r="HK29">
        <v>0</v>
      </c>
      <c r="HL29">
        <v>23.000900000000001</v>
      </c>
      <c r="HM29">
        <v>999.9</v>
      </c>
      <c r="HN29">
        <v>64.838999999999999</v>
      </c>
      <c r="HO29">
        <v>24.34</v>
      </c>
      <c r="HP29">
        <v>19.456399999999999</v>
      </c>
      <c r="HQ29">
        <v>60.5152</v>
      </c>
      <c r="HR29">
        <v>17.507999999999999</v>
      </c>
      <c r="HS29">
        <v>1</v>
      </c>
      <c r="HT29">
        <v>-0.16924</v>
      </c>
      <c r="HU29">
        <v>-0.73323799999999995</v>
      </c>
      <c r="HV29">
        <v>20.299800000000001</v>
      </c>
      <c r="HW29">
        <v>5.2469400000000004</v>
      </c>
      <c r="HX29">
        <v>11.987</v>
      </c>
      <c r="HY29">
        <v>4.9717500000000001</v>
      </c>
      <c r="HZ29">
        <v>3.29718</v>
      </c>
      <c r="IA29">
        <v>999.9</v>
      </c>
      <c r="IB29">
        <v>9999</v>
      </c>
      <c r="IC29">
        <v>9999</v>
      </c>
      <c r="ID29">
        <v>9999</v>
      </c>
      <c r="IE29">
        <v>4.9719699999999998</v>
      </c>
      <c r="IF29">
        <v>1.8539300000000001</v>
      </c>
      <c r="IG29">
        <v>1.855</v>
      </c>
      <c r="IH29">
        <v>1.85927</v>
      </c>
      <c r="II29">
        <v>1.85364</v>
      </c>
      <c r="IJ29">
        <v>1.85806</v>
      </c>
      <c r="IK29">
        <v>1.8552200000000001</v>
      </c>
      <c r="IL29">
        <v>1.85379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-0.20599999999999999</v>
      </c>
      <c r="JA29">
        <v>0.14499999999999999</v>
      </c>
      <c r="JB29">
        <v>8.5416237016874799E-2</v>
      </c>
      <c r="JC29">
        <v>-6.8838208586326796E-4</v>
      </c>
      <c r="JD29">
        <v>1.2146953680521199E-7</v>
      </c>
      <c r="JE29">
        <v>-3.3979593155360199E-13</v>
      </c>
      <c r="JF29">
        <v>2.3211379376898801E-2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35.200000000000003</v>
      </c>
      <c r="JO29">
        <v>35.4</v>
      </c>
      <c r="JP29">
        <v>0.94848600000000005</v>
      </c>
      <c r="JQ29">
        <v>2.3791500000000001</v>
      </c>
      <c r="JR29">
        <v>1.5966800000000001</v>
      </c>
      <c r="JS29">
        <v>2.32544</v>
      </c>
      <c r="JT29">
        <v>1.5905800000000001</v>
      </c>
      <c r="JU29">
        <v>2.3901400000000002</v>
      </c>
      <c r="JV29">
        <v>29.240200000000002</v>
      </c>
      <c r="JW29">
        <v>15.0952</v>
      </c>
      <c r="JX29">
        <v>18</v>
      </c>
      <c r="JY29">
        <v>499.85599999999999</v>
      </c>
      <c r="JZ29">
        <v>593.82899999999995</v>
      </c>
      <c r="KA29">
        <v>24.999700000000001</v>
      </c>
      <c r="KB29">
        <v>25.0776</v>
      </c>
      <c r="KC29">
        <v>30</v>
      </c>
      <c r="KD29">
        <v>25.029800000000002</v>
      </c>
      <c r="KE29">
        <v>24.995200000000001</v>
      </c>
      <c r="KF29">
        <v>19.0274</v>
      </c>
      <c r="KG29">
        <v>22.0108</v>
      </c>
      <c r="KH29">
        <v>55.129199999999997</v>
      </c>
      <c r="KI29">
        <v>25</v>
      </c>
      <c r="KJ29">
        <v>400</v>
      </c>
      <c r="KK29">
        <v>15.3284</v>
      </c>
      <c r="KL29">
        <v>100.675</v>
      </c>
      <c r="KM29">
        <v>100.605</v>
      </c>
    </row>
    <row r="30" spans="1:299" x14ac:dyDescent="0.2">
      <c r="A30">
        <v>14</v>
      </c>
      <c r="B30">
        <v>1686867329.0999999</v>
      </c>
      <c r="C30">
        <v>23049.0999999046</v>
      </c>
      <c r="D30" t="s">
        <v>499</v>
      </c>
      <c r="E30" t="s">
        <v>500</v>
      </c>
      <c r="F30">
        <v>30</v>
      </c>
      <c r="G30">
        <v>18.3</v>
      </c>
      <c r="H30" t="s">
        <v>450</v>
      </c>
      <c r="I30">
        <v>45</v>
      </c>
      <c r="J30">
        <v>80</v>
      </c>
      <c r="K30">
        <v>1686867320.5999999</v>
      </c>
      <c r="L30">
        <f t="shared" si="0"/>
        <v>4.4052837706090706E-4</v>
      </c>
      <c r="M30">
        <f t="shared" si="1"/>
        <v>0.44052837706090703</v>
      </c>
      <c r="N30">
        <f t="shared" si="2"/>
        <v>2.8627036872994895</v>
      </c>
      <c r="O30">
        <f t="shared" si="3"/>
        <v>398.16525000000001</v>
      </c>
      <c r="P30">
        <f t="shared" si="4"/>
        <v>233.51096439895335</v>
      </c>
      <c r="Q30">
        <f t="shared" si="5"/>
        <v>23.816407334614929</v>
      </c>
      <c r="R30">
        <f t="shared" si="6"/>
        <v>40.60993797399302</v>
      </c>
      <c r="S30">
        <f t="shared" si="7"/>
        <v>2.9275157822893246E-2</v>
      </c>
      <c r="T30">
        <f t="shared" si="8"/>
        <v>3.856818445366156</v>
      </c>
      <c r="U30">
        <f t="shared" si="9"/>
        <v>2.9152265765369608E-2</v>
      </c>
      <c r="V30">
        <f t="shared" si="10"/>
        <v>1.8231164315707198E-2</v>
      </c>
      <c r="W30">
        <f t="shared" si="11"/>
        <v>82.098286913573929</v>
      </c>
      <c r="X30">
        <f t="shared" si="12"/>
        <v>25.418308990846068</v>
      </c>
      <c r="Y30">
        <f t="shared" si="13"/>
        <v>24.57828125</v>
      </c>
      <c r="Z30">
        <f t="shared" si="14"/>
        <v>3.1006054143169246</v>
      </c>
      <c r="AA30">
        <f t="shared" si="15"/>
        <v>49.762595371719954</v>
      </c>
      <c r="AB30">
        <f t="shared" si="16"/>
        <v>1.5948415723375744</v>
      </c>
      <c r="AC30">
        <f t="shared" si="17"/>
        <v>3.204900308001061</v>
      </c>
      <c r="AD30">
        <f t="shared" si="18"/>
        <v>1.5057638419793502</v>
      </c>
      <c r="AE30">
        <f t="shared" si="19"/>
        <v>-19.427301428386002</v>
      </c>
      <c r="AF30">
        <f t="shared" si="20"/>
        <v>115.25753074748411</v>
      </c>
      <c r="AG30">
        <f t="shared" si="21"/>
        <v>6.3120190039212725</v>
      </c>
      <c r="AH30">
        <f t="shared" si="22"/>
        <v>184.2405352365933</v>
      </c>
      <c r="AI30">
        <f t="shared" si="23"/>
        <v>2.8934579329642944</v>
      </c>
      <c r="AJ30">
        <f t="shared" si="24"/>
        <v>0.4314868169903151</v>
      </c>
      <c r="AK30">
        <f t="shared" si="25"/>
        <v>2.8627036872994895</v>
      </c>
      <c r="AL30">
        <v>406.32703710634303</v>
      </c>
      <c r="AM30">
        <v>404.56597575757598</v>
      </c>
      <c r="AN30">
        <v>3.0850679266394699E-3</v>
      </c>
      <c r="AO30">
        <v>67.039076384086997</v>
      </c>
      <c r="AP30">
        <f t="shared" si="26"/>
        <v>0.44052837706090703</v>
      </c>
      <c r="AQ30">
        <v>15.380630664735</v>
      </c>
      <c r="AR30">
        <v>15.640766060606101</v>
      </c>
      <c r="AS30">
        <v>-1.5709160411934999E-6</v>
      </c>
      <c r="AT30">
        <v>77.5656193649221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54234.808261451639</v>
      </c>
      <c r="AZ30" t="s">
        <v>439</v>
      </c>
      <c r="BA30">
        <v>10014.1</v>
      </c>
      <c r="BB30">
        <v>225.19399999999999</v>
      </c>
      <c r="BC30">
        <v>1046.96</v>
      </c>
      <c r="BD30">
        <f t="shared" si="30"/>
        <v>0.78490677771834649</v>
      </c>
      <c r="BE30">
        <v>-1.3787935212400999</v>
      </c>
      <c r="BF30" t="s">
        <v>501</v>
      </c>
      <c r="BG30">
        <v>10104.200000000001</v>
      </c>
      <c r="BH30">
        <v>339.261153846154</v>
      </c>
      <c r="BI30">
        <v>448.26517294590002</v>
      </c>
      <c r="BJ30">
        <f t="shared" si="31"/>
        <v>0.24316861018534097</v>
      </c>
      <c r="BK30">
        <v>0.5</v>
      </c>
      <c r="BL30">
        <f t="shared" si="32"/>
        <v>421.21671262361338</v>
      </c>
      <c r="BM30">
        <f t="shared" si="33"/>
        <v>2.8627036872994895</v>
      </c>
      <c r="BN30">
        <f t="shared" si="34"/>
        <v>51.213341297761119</v>
      </c>
      <c r="BO30">
        <f t="shared" si="35"/>
        <v>1.006963181047772E-2</v>
      </c>
      <c r="BP30">
        <f t="shared" si="36"/>
        <v>1.3355818457178132</v>
      </c>
      <c r="BQ30">
        <f t="shared" si="37"/>
        <v>174.93858692412363</v>
      </c>
      <c r="BR30" t="s">
        <v>441</v>
      </c>
      <c r="BS30">
        <v>0</v>
      </c>
      <c r="BT30">
        <f t="shared" si="38"/>
        <v>174.93858692412363</v>
      </c>
      <c r="BU30">
        <f t="shared" si="39"/>
        <v>0.60974307735203759</v>
      </c>
      <c r="BV30">
        <f t="shared" si="40"/>
        <v>0.39880503644479531</v>
      </c>
      <c r="BW30">
        <f t="shared" si="41"/>
        <v>0.68655977717602945</v>
      </c>
      <c r="BX30">
        <f t="shared" si="42"/>
        <v>0.4886513020047733</v>
      </c>
      <c r="BY30">
        <f t="shared" si="43"/>
        <v>0.72854660213990341</v>
      </c>
      <c r="BZ30">
        <f t="shared" si="44"/>
        <v>0.20564213952273871</v>
      </c>
      <c r="CA30">
        <f t="shared" si="45"/>
        <v>0.79435786047726131</v>
      </c>
      <c r="CB30">
        <v>328</v>
      </c>
      <c r="CC30">
        <v>290</v>
      </c>
      <c r="CD30">
        <v>441.16</v>
      </c>
      <c r="CE30">
        <v>75</v>
      </c>
      <c r="CF30">
        <v>10104.200000000001</v>
      </c>
      <c r="CG30">
        <v>439.2</v>
      </c>
      <c r="CH30">
        <v>1.96</v>
      </c>
      <c r="CI30">
        <v>300</v>
      </c>
      <c r="CJ30">
        <v>24.1</v>
      </c>
      <c r="CK30">
        <v>448.26517294590002</v>
      </c>
      <c r="CL30">
        <v>1.56190434219897</v>
      </c>
      <c r="CM30">
        <v>-9.1634407007372207</v>
      </c>
      <c r="CN30">
        <v>1.3745699381015799</v>
      </c>
      <c r="CO30">
        <v>0.61347835918695304</v>
      </c>
      <c r="CP30">
        <v>-7.9450304783092503E-3</v>
      </c>
      <c r="CQ30">
        <v>290</v>
      </c>
      <c r="CR30">
        <v>438.99</v>
      </c>
      <c r="CS30">
        <v>675</v>
      </c>
      <c r="CT30">
        <v>10070</v>
      </c>
      <c r="CU30">
        <v>439.17</v>
      </c>
      <c r="CV30">
        <v>-0.18</v>
      </c>
      <c r="DJ30">
        <f t="shared" si="46"/>
        <v>500.03418749999997</v>
      </c>
      <c r="DK30">
        <f t="shared" si="47"/>
        <v>421.21671262361338</v>
      </c>
      <c r="DL30">
        <f t="shared" si="48"/>
        <v>0.84237582780000098</v>
      </c>
      <c r="DM30">
        <f t="shared" si="49"/>
        <v>0.16418534765400203</v>
      </c>
      <c r="DN30">
        <v>3</v>
      </c>
      <c r="DO30">
        <v>0.5</v>
      </c>
      <c r="DP30" t="s">
        <v>442</v>
      </c>
      <c r="DQ30">
        <v>2</v>
      </c>
      <c r="DR30" t="b">
        <v>1</v>
      </c>
      <c r="DS30">
        <v>1686867320.5999999</v>
      </c>
      <c r="DT30">
        <v>398.16525000000001</v>
      </c>
      <c r="DU30">
        <v>400.00400000000002</v>
      </c>
      <c r="DV30">
        <v>15.636825</v>
      </c>
      <c r="DW30">
        <v>15.382037499999999</v>
      </c>
      <c r="DX30">
        <v>398.37124999999997</v>
      </c>
      <c r="DY30">
        <v>15.492825</v>
      </c>
      <c r="DZ30">
        <v>500.11056250000001</v>
      </c>
      <c r="EA30">
        <v>101.89275000000001</v>
      </c>
      <c r="EB30">
        <v>9.9922575E-2</v>
      </c>
      <c r="EC30">
        <v>25.132593750000002</v>
      </c>
      <c r="ED30">
        <v>24.57828125</v>
      </c>
      <c r="EE30">
        <v>999.9</v>
      </c>
      <c r="EF30">
        <v>0</v>
      </c>
      <c r="EG30">
        <v>0</v>
      </c>
      <c r="EH30">
        <v>10003.717500000001</v>
      </c>
      <c r="EI30">
        <v>0</v>
      </c>
      <c r="EJ30">
        <v>0.221023</v>
      </c>
      <c r="EK30">
        <v>-1.8369537499999999</v>
      </c>
      <c r="EL30">
        <v>404.49481250000002</v>
      </c>
      <c r="EM30">
        <v>406.2528125</v>
      </c>
      <c r="EN30">
        <v>0.26160212500000002</v>
      </c>
      <c r="EO30">
        <v>400.00400000000002</v>
      </c>
      <c r="EP30">
        <v>15.382037499999999</v>
      </c>
      <c r="EQ30">
        <v>1.5939725</v>
      </c>
      <c r="ER30">
        <v>1.567315625</v>
      </c>
      <c r="ES30">
        <v>13.900650000000001</v>
      </c>
      <c r="ET30">
        <v>13.6411625</v>
      </c>
      <c r="EU30">
        <v>500.03418749999997</v>
      </c>
      <c r="EV30">
        <v>0.92000743750000002</v>
      </c>
      <c r="EW30">
        <v>7.9992606250000001E-2</v>
      </c>
      <c r="EX30">
        <v>0</v>
      </c>
      <c r="EY30">
        <v>339.18831249999999</v>
      </c>
      <c r="EZ30">
        <v>4.9999900000000004</v>
      </c>
      <c r="FA30">
        <v>1662.0193750000001</v>
      </c>
      <c r="FB30">
        <v>4251.5524999999998</v>
      </c>
      <c r="FC30">
        <v>35.2145625</v>
      </c>
      <c r="FD30">
        <v>38</v>
      </c>
      <c r="FE30">
        <v>36.847437499999998</v>
      </c>
      <c r="FF30">
        <v>37.976374999999997</v>
      </c>
      <c r="FG30">
        <v>38.206687500000001</v>
      </c>
      <c r="FH30">
        <v>455.43624999999997</v>
      </c>
      <c r="FI30">
        <v>39.6</v>
      </c>
      <c r="FJ30">
        <v>0</v>
      </c>
      <c r="FK30">
        <v>1482.5</v>
      </c>
      <c r="FL30">
        <v>0</v>
      </c>
      <c r="FM30">
        <v>339.261153846154</v>
      </c>
      <c r="FN30">
        <v>0.101196573712342</v>
      </c>
      <c r="FO30">
        <v>-9.5063248117665307</v>
      </c>
      <c r="FP30">
        <v>1661.82615384615</v>
      </c>
      <c r="FQ30">
        <v>15</v>
      </c>
      <c r="FR30">
        <v>1686867371.0999999</v>
      </c>
      <c r="FS30" t="s">
        <v>502</v>
      </c>
      <c r="FT30">
        <v>1686865886</v>
      </c>
      <c r="FU30">
        <v>1686867348.0999999</v>
      </c>
      <c r="FV30">
        <v>14</v>
      </c>
      <c r="FW30">
        <v>-3.5000000000000003E-2</v>
      </c>
      <c r="FX30">
        <v>-1E-3</v>
      </c>
      <c r="FY30">
        <v>-0.20599999999999999</v>
      </c>
      <c r="FZ30">
        <v>0.14399999999999999</v>
      </c>
      <c r="GA30">
        <v>400</v>
      </c>
      <c r="GB30">
        <v>15</v>
      </c>
      <c r="GC30">
        <v>0.67</v>
      </c>
      <c r="GD30">
        <v>0.26</v>
      </c>
      <c r="GE30">
        <v>-1.82950095238095</v>
      </c>
      <c r="GF30">
        <v>-0.230865974025976</v>
      </c>
      <c r="GG30">
        <v>4.36431525098466E-2</v>
      </c>
      <c r="GH30">
        <v>1</v>
      </c>
      <c r="GI30">
        <v>339.23267647058799</v>
      </c>
      <c r="GJ30">
        <v>0.39836516196434801</v>
      </c>
      <c r="GK30">
        <v>0.17447058079805899</v>
      </c>
      <c r="GL30">
        <v>1</v>
      </c>
      <c r="GM30">
        <v>0.26175771428571398</v>
      </c>
      <c r="GN30">
        <v>5.1467532467574899E-4</v>
      </c>
      <c r="GO30">
        <v>7.3660683722937697E-4</v>
      </c>
      <c r="GP30">
        <v>1</v>
      </c>
      <c r="GQ30">
        <v>3</v>
      </c>
      <c r="GR30">
        <v>3</v>
      </c>
      <c r="GS30" t="s">
        <v>444</v>
      </c>
      <c r="GT30">
        <v>2.9493100000000001</v>
      </c>
      <c r="GU30">
        <v>2.7105899999999998</v>
      </c>
      <c r="GV30">
        <v>0.105491</v>
      </c>
      <c r="GW30">
        <v>0.105488</v>
      </c>
      <c r="GX30">
        <v>8.5851800000000006E-2</v>
      </c>
      <c r="GY30">
        <v>8.5516300000000003E-2</v>
      </c>
      <c r="GZ30">
        <v>27744.7</v>
      </c>
      <c r="HA30">
        <v>32047.1</v>
      </c>
      <c r="HB30">
        <v>30922.7</v>
      </c>
      <c r="HC30">
        <v>34514.300000000003</v>
      </c>
      <c r="HD30">
        <v>38538.300000000003</v>
      </c>
      <c r="HE30">
        <v>39089.300000000003</v>
      </c>
      <c r="HF30">
        <v>42515.1</v>
      </c>
      <c r="HG30">
        <v>42814.8</v>
      </c>
      <c r="HH30">
        <v>2.0518999999999998</v>
      </c>
      <c r="HI30">
        <v>2.2179000000000002</v>
      </c>
      <c r="HJ30">
        <v>0.101797</v>
      </c>
      <c r="HK30">
        <v>0</v>
      </c>
      <c r="HL30">
        <v>22.908899999999999</v>
      </c>
      <c r="HM30">
        <v>999.9</v>
      </c>
      <c r="HN30">
        <v>63.039000000000001</v>
      </c>
      <c r="HO30">
        <v>24.582000000000001</v>
      </c>
      <c r="HP30">
        <v>19.186800000000002</v>
      </c>
      <c r="HQ30">
        <v>60.200800000000001</v>
      </c>
      <c r="HR30">
        <v>18.317299999999999</v>
      </c>
      <c r="HS30">
        <v>1</v>
      </c>
      <c r="HT30">
        <v>-0.16766300000000001</v>
      </c>
      <c r="HU30">
        <v>-0.88031000000000004</v>
      </c>
      <c r="HV30">
        <v>20.299099999999999</v>
      </c>
      <c r="HW30">
        <v>5.24559</v>
      </c>
      <c r="HX30">
        <v>11.9884</v>
      </c>
      <c r="HY30">
        <v>4.9730499999999997</v>
      </c>
      <c r="HZ30">
        <v>3.2971499999999998</v>
      </c>
      <c r="IA30">
        <v>999.9</v>
      </c>
      <c r="IB30">
        <v>9999</v>
      </c>
      <c r="IC30">
        <v>9999</v>
      </c>
      <c r="ID30">
        <v>9999</v>
      </c>
      <c r="IE30">
        <v>4.9719499999999996</v>
      </c>
      <c r="IF30">
        <v>1.8538699999999999</v>
      </c>
      <c r="IG30">
        <v>1.85497</v>
      </c>
      <c r="IH30">
        <v>1.8592500000000001</v>
      </c>
      <c r="II30">
        <v>1.85364</v>
      </c>
      <c r="IJ30">
        <v>1.85806</v>
      </c>
      <c r="IK30">
        <v>1.8551800000000001</v>
      </c>
      <c r="IL30">
        <v>1.85379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-0.20599999999999999</v>
      </c>
      <c r="JA30">
        <v>0.14399999999999999</v>
      </c>
      <c r="JB30">
        <v>5.0719140947348397E-2</v>
      </c>
      <c r="JC30">
        <v>-6.8838208586326796E-4</v>
      </c>
      <c r="JD30">
        <v>1.2146953680521199E-7</v>
      </c>
      <c r="JE30">
        <v>-3.3979593155360199E-13</v>
      </c>
      <c r="JF30">
        <v>2.2077201496270502E-2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24.1</v>
      </c>
      <c r="JO30">
        <v>24.4</v>
      </c>
      <c r="JP30">
        <v>0.94604500000000002</v>
      </c>
      <c r="JQ30">
        <v>2.36694</v>
      </c>
      <c r="JR30">
        <v>1.5966800000000001</v>
      </c>
      <c r="JS30">
        <v>2.32544</v>
      </c>
      <c r="JT30">
        <v>1.5905800000000001</v>
      </c>
      <c r="JU30">
        <v>2.50122</v>
      </c>
      <c r="JV30">
        <v>29.070599999999999</v>
      </c>
      <c r="JW30">
        <v>14.6661</v>
      </c>
      <c r="JX30">
        <v>18</v>
      </c>
      <c r="JY30">
        <v>499.54</v>
      </c>
      <c r="JZ30">
        <v>593.48400000000004</v>
      </c>
      <c r="KA30">
        <v>24.999099999999999</v>
      </c>
      <c r="KB30">
        <v>25.088200000000001</v>
      </c>
      <c r="KC30">
        <v>29.9999</v>
      </c>
      <c r="KD30">
        <v>25.067799999999998</v>
      </c>
      <c r="KE30">
        <v>25.037600000000001</v>
      </c>
      <c r="KF30">
        <v>18.965499999999999</v>
      </c>
      <c r="KG30">
        <v>20.732700000000001</v>
      </c>
      <c r="KH30">
        <v>51.046300000000002</v>
      </c>
      <c r="KI30">
        <v>25</v>
      </c>
      <c r="KJ30">
        <v>400</v>
      </c>
      <c r="KK30">
        <v>15.370200000000001</v>
      </c>
      <c r="KL30">
        <v>100.67</v>
      </c>
      <c r="KM30">
        <v>100.6</v>
      </c>
    </row>
    <row r="31" spans="1:299" x14ac:dyDescent="0.2">
      <c r="A31">
        <v>15</v>
      </c>
      <c r="B31">
        <v>1686869636</v>
      </c>
      <c r="C31">
        <v>25356</v>
      </c>
      <c r="D31" t="s">
        <v>503</v>
      </c>
      <c r="E31" t="s">
        <v>504</v>
      </c>
      <c r="F31">
        <v>30</v>
      </c>
      <c r="G31">
        <v>20.399999999999999</v>
      </c>
      <c r="H31" t="s">
        <v>438</v>
      </c>
      <c r="I31">
        <v>210</v>
      </c>
      <c r="J31">
        <v>80</v>
      </c>
      <c r="K31">
        <v>1686869628</v>
      </c>
      <c r="L31">
        <f t="shared" si="0"/>
        <v>6.4016740184623464E-4</v>
      </c>
      <c r="M31">
        <f t="shared" si="1"/>
        <v>0.64016740184623466</v>
      </c>
      <c r="N31">
        <f t="shared" si="2"/>
        <v>3.2724329109223054</v>
      </c>
      <c r="O31">
        <f t="shared" si="3"/>
        <v>397.46940000000001</v>
      </c>
      <c r="P31">
        <f t="shared" si="4"/>
        <v>266.02508853321126</v>
      </c>
      <c r="Q31">
        <f t="shared" si="5"/>
        <v>27.120687242594602</v>
      </c>
      <c r="R31">
        <f t="shared" si="6"/>
        <v>40.521152893276728</v>
      </c>
      <c r="S31">
        <f t="shared" si="7"/>
        <v>4.2641703823052685E-2</v>
      </c>
      <c r="T31">
        <f t="shared" si="8"/>
        <v>3.8559771119129462</v>
      </c>
      <c r="U31">
        <f t="shared" si="9"/>
        <v>4.2381453675202428E-2</v>
      </c>
      <c r="V31">
        <f t="shared" si="10"/>
        <v>2.6511658385723225E-2</v>
      </c>
      <c r="W31">
        <f t="shared" si="11"/>
        <v>82.09752161166837</v>
      </c>
      <c r="X31">
        <f t="shared" si="12"/>
        <v>25.813108943790297</v>
      </c>
      <c r="Y31">
        <f t="shared" si="13"/>
        <v>24.89</v>
      </c>
      <c r="Z31">
        <f t="shared" si="14"/>
        <v>3.1588846025486368</v>
      </c>
      <c r="AA31">
        <f t="shared" si="15"/>
        <v>50.331335433404156</v>
      </c>
      <c r="AB31">
        <f t="shared" si="16"/>
        <v>1.6553320847221713</v>
      </c>
      <c r="AC31">
        <f t="shared" si="17"/>
        <v>3.2888697875152189</v>
      </c>
      <c r="AD31">
        <f t="shared" si="18"/>
        <v>1.5035525178264655</v>
      </c>
      <c r="AE31">
        <f t="shared" si="19"/>
        <v>-28.231382421418949</v>
      </c>
      <c r="AF31">
        <f t="shared" si="20"/>
        <v>140.84934462144528</v>
      </c>
      <c r="AG31">
        <f t="shared" si="21"/>
        <v>7.744274945795687</v>
      </c>
      <c r="AH31">
        <f t="shared" si="22"/>
        <v>202.45975875749039</v>
      </c>
      <c r="AI31">
        <f t="shared" si="23"/>
        <v>3.9027340094527587</v>
      </c>
      <c r="AJ31">
        <f t="shared" si="24"/>
        <v>0.61410084208736238</v>
      </c>
      <c r="AK31">
        <f t="shared" si="25"/>
        <v>3.2724329109223054</v>
      </c>
      <c r="AL31">
        <v>406.45109257138199</v>
      </c>
      <c r="AM31">
        <v>404.27406666666701</v>
      </c>
      <c r="AN31">
        <v>3.3181438135146901E-2</v>
      </c>
      <c r="AO31">
        <v>67.037437510914998</v>
      </c>
      <c r="AP31">
        <f t="shared" si="26"/>
        <v>0.64016740184623466</v>
      </c>
      <c r="AQ31">
        <v>15.876561943337199</v>
      </c>
      <c r="AR31">
        <v>16.254289090909101</v>
      </c>
      <c r="AS31">
        <v>5.5084539120508596E-6</v>
      </c>
      <c r="AT31">
        <v>77.531138524937901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54138.385802260789</v>
      </c>
      <c r="AZ31" t="s">
        <v>439</v>
      </c>
      <c r="BA31">
        <v>10014.1</v>
      </c>
      <c r="BB31">
        <v>225.19399999999999</v>
      </c>
      <c r="BC31">
        <v>1046.96</v>
      </c>
      <c r="BD31">
        <f t="shared" si="30"/>
        <v>0.78490677771834649</v>
      </c>
      <c r="BE31">
        <v>-1.3787935212400999</v>
      </c>
      <c r="BF31" t="s">
        <v>505</v>
      </c>
      <c r="BG31">
        <v>10095.299999999999</v>
      </c>
      <c r="BH31">
        <v>391.86784</v>
      </c>
      <c r="BI31">
        <v>501.821089363081</v>
      </c>
      <c r="BJ31">
        <f t="shared" si="31"/>
        <v>0.21910846653064209</v>
      </c>
      <c r="BK31">
        <v>0.5</v>
      </c>
      <c r="BL31">
        <f t="shared" si="32"/>
        <v>421.21152929102016</v>
      </c>
      <c r="BM31">
        <f t="shared" si="33"/>
        <v>3.2724329109223054</v>
      </c>
      <c r="BN31">
        <f t="shared" si="34"/>
        <v>46.145506133991027</v>
      </c>
      <c r="BO31">
        <f t="shared" si="35"/>
        <v>1.1042495536604403E-2</v>
      </c>
      <c r="BP31">
        <f t="shared" si="36"/>
        <v>1.0863212451449931</v>
      </c>
      <c r="BQ31">
        <f t="shared" si="37"/>
        <v>182.54133105897517</v>
      </c>
      <c r="BR31" t="s">
        <v>441</v>
      </c>
      <c r="BS31">
        <v>0</v>
      </c>
      <c r="BT31">
        <f t="shared" si="38"/>
        <v>182.54133105897517</v>
      </c>
      <c r="BU31">
        <f t="shared" si="39"/>
        <v>0.63624220877074056</v>
      </c>
      <c r="BV31">
        <f t="shared" si="40"/>
        <v>0.34437901715759045</v>
      </c>
      <c r="BW31">
        <f t="shared" si="41"/>
        <v>0.63064222259886338</v>
      </c>
      <c r="BX31">
        <f t="shared" si="42"/>
        <v>0.39747824269937709</v>
      </c>
      <c r="BY31">
        <f t="shared" si="43"/>
        <v>0.66337486661278144</v>
      </c>
      <c r="BZ31">
        <f t="shared" si="44"/>
        <v>0.16041991141893197</v>
      </c>
      <c r="CA31">
        <f t="shared" si="45"/>
        <v>0.83958008858106803</v>
      </c>
      <c r="CB31">
        <v>329</v>
      </c>
      <c r="CC31">
        <v>290</v>
      </c>
      <c r="CD31">
        <v>496.77</v>
      </c>
      <c r="CE31">
        <v>85</v>
      </c>
      <c r="CF31">
        <v>10095.299999999999</v>
      </c>
      <c r="CG31">
        <v>495.55</v>
      </c>
      <c r="CH31">
        <v>1.22</v>
      </c>
      <c r="CI31">
        <v>300</v>
      </c>
      <c r="CJ31">
        <v>24.1</v>
      </c>
      <c r="CK31">
        <v>501.821089363081</v>
      </c>
      <c r="CL31">
        <v>1.2289380714382701</v>
      </c>
      <c r="CM31">
        <v>-6.3263986705562996</v>
      </c>
      <c r="CN31">
        <v>1.0803537278933</v>
      </c>
      <c r="CO31">
        <v>0.55049743855803801</v>
      </c>
      <c r="CP31">
        <v>-7.9401010011123496E-3</v>
      </c>
      <c r="CQ31">
        <v>290</v>
      </c>
      <c r="CR31">
        <v>497.48</v>
      </c>
      <c r="CS31">
        <v>895</v>
      </c>
      <c r="CT31">
        <v>10050.1</v>
      </c>
      <c r="CU31">
        <v>495.53</v>
      </c>
      <c r="CV31">
        <v>1.95</v>
      </c>
      <c r="DJ31">
        <f t="shared" si="46"/>
        <v>500.02786666666702</v>
      </c>
      <c r="DK31">
        <f t="shared" si="47"/>
        <v>421.21152929102016</v>
      </c>
      <c r="DL31">
        <f t="shared" si="48"/>
        <v>0.84237611015350045</v>
      </c>
      <c r="DM31">
        <f t="shared" si="49"/>
        <v>0.16418589259625593</v>
      </c>
      <c r="DN31">
        <v>3</v>
      </c>
      <c r="DO31">
        <v>0.5</v>
      </c>
      <c r="DP31" t="s">
        <v>442</v>
      </c>
      <c r="DQ31">
        <v>2</v>
      </c>
      <c r="DR31" t="b">
        <v>1</v>
      </c>
      <c r="DS31">
        <v>1686869628</v>
      </c>
      <c r="DT31">
        <v>397.46940000000001</v>
      </c>
      <c r="DU31">
        <v>399.956866666667</v>
      </c>
      <c r="DV31">
        <v>16.2370466666667</v>
      </c>
      <c r="DW31">
        <v>15.87466</v>
      </c>
      <c r="DX31">
        <v>397.67540000000002</v>
      </c>
      <c r="DY31">
        <v>16.0800466666667</v>
      </c>
      <c r="DZ31">
        <v>500.12573333333302</v>
      </c>
      <c r="EA31">
        <v>101.847866666667</v>
      </c>
      <c r="EB31">
        <v>9.9988673333333306E-2</v>
      </c>
      <c r="EC31">
        <v>25.567540000000001</v>
      </c>
      <c r="ED31">
        <v>24.89</v>
      </c>
      <c r="EE31">
        <v>999.9</v>
      </c>
      <c r="EF31">
        <v>0</v>
      </c>
      <c r="EG31">
        <v>0</v>
      </c>
      <c r="EH31">
        <v>10004.9586666667</v>
      </c>
      <c r="EI31">
        <v>0</v>
      </c>
      <c r="EJ31">
        <v>0.221023</v>
      </c>
      <c r="EK31">
        <v>-2.4852113333333299</v>
      </c>
      <c r="EL31">
        <v>404.034533333333</v>
      </c>
      <c r="EM31">
        <v>406.40839999999997</v>
      </c>
      <c r="EN31">
        <v>0.36869213333333301</v>
      </c>
      <c r="EO31">
        <v>399.956866666667</v>
      </c>
      <c r="EP31">
        <v>15.87466</v>
      </c>
      <c r="EQ31">
        <v>1.65435133333333</v>
      </c>
      <c r="ER31">
        <v>1.6167993333333299</v>
      </c>
      <c r="ES31">
        <v>14.474593333333299</v>
      </c>
      <c r="ET31">
        <v>14.1198533333333</v>
      </c>
      <c r="EU31">
        <v>500.02786666666702</v>
      </c>
      <c r="EV31">
        <v>0.91999500000000001</v>
      </c>
      <c r="EW31">
        <v>8.0005146666666693E-2</v>
      </c>
      <c r="EX31">
        <v>0</v>
      </c>
      <c r="EY31">
        <v>391.88499999999999</v>
      </c>
      <c r="EZ31">
        <v>4.9999900000000004</v>
      </c>
      <c r="FA31">
        <v>2030.1126666666701</v>
      </c>
      <c r="FB31">
        <v>4251.4759999999997</v>
      </c>
      <c r="FC31">
        <v>38.866599999999998</v>
      </c>
      <c r="FD31">
        <v>41.537199999999999</v>
      </c>
      <c r="FE31">
        <v>40.625</v>
      </c>
      <c r="FF31">
        <v>41.824599999999997</v>
      </c>
      <c r="FG31">
        <v>41.737400000000001</v>
      </c>
      <c r="FH31">
        <v>455.42333333333301</v>
      </c>
      <c r="FI31">
        <v>39.603999999999999</v>
      </c>
      <c r="FJ31">
        <v>0</v>
      </c>
      <c r="FK31">
        <v>2305.1000001430498</v>
      </c>
      <c r="FL31">
        <v>0</v>
      </c>
      <c r="FM31">
        <v>391.86784</v>
      </c>
      <c r="FN31">
        <v>-1.5676153804702599</v>
      </c>
      <c r="FO31">
        <v>36.148461480119401</v>
      </c>
      <c r="FP31">
        <v>2030.4076</v>
      </c>
      <c r="FQ31">
        <v>15</v>
      </c>
      <c r="FR31">
        <v>1686869678</v>
      </c>
      <c r="FS31" t="s">
        <v>506</v>
      </c>
      <c r="FT31">
        <v>1686865886</v>
      </c>
      <c r="FU31">
        <v>1686869655</v>
      </c>
      <c r="FV31">
        <v>15</v>
      </c>
      <c r="FW31">
        <v>-3.5000000000000003E-2</v>
      </c>
      <c r="FX31">
        <v>2E-3</v>
      </c>
      <c r="FY31">
        <v>-0.20599999999999999</v>
      </c>
      <c r="FZ31">
        <v>0.157</v>
      </c>
      <c r="GA31">
        <v>400</v>
      </c>
      <c r="GB31">
        <v>16</v>
      </c>
      <c r="GC31">
        <v>0.67</v>
      </c>
      <c r="GD31">
        <v>0.15</v>
      </c>
      <c r="GE31">
        <v>-2.5827490476190502</v>
      </c>
      <c r="GF31">
        <v>1.8564225974025901</v>
      </c>
      <c r="GG31">
        <v>0.210023954822046</v>
      </c>
      <c r="GH31">
        <v>0</v>
      </c>
      <c r="GI31">
        <v>392.03579411764701</v>
      </c>
      <c r="GJ31">
        <v>-2.8821237569174301</v>
      </c>
      <c r="GK31">
        <v>0.36730727474833003</v>
      </c>
      <c r="GL31">
        <v>0</v>
      </c>
      <c r="GM31">
        <v>0.36712400000000001</v>
      </c>
      <c r="GN31">
        <v>3.6113298701299097E-2</v>
      </c>
      <c r="GO31">
        <v>3.8467695661734301E-3</v>
      </c>
      <c r="GP31">
        <v>1</v>
      </c>
      <c r="GQ31">
        <v>1</v>
      </c>
      <c r="GR31">
        <v>3</v>
      </c>
      <c r="GS31" t="s">
        <v>457</v>
      </c>
      <c r="GT31">
        <v>2.9498000000000002</v>
      </c>
      <c r="GU31">
        <v>2.7107299999999999</v>
      </c>
      <c r="GV31">
        <v>0.10537100000000001</v>
      </c>
      <c r="GW31">
        <v>0.10548</v>
      </c>
      <c r="GX31">
        <v>8.82772E-2</v>
      </c>
      <c r="GY31">
        <v>8.7518700000000005E-2</v>
      </c>
      <c r="GZ31">
        <v>27750.2</v>
      </c>
      <c r="HA31">
        <v>32048.799999999999</v>
      </c>
      <c r="HB31">
        <v>30924.5</v>
      </c>
      <c r="HC31">
        <v>34515.599999999999</v>
      </c>
      <c r="HD31">
        <v>38437.1</v>
      </c>
      <c r="HE31">
        <v>39004.9</v>
      </c>
      <c r="HF31">
        <v>42517.2</v>
      </c>
      <c r="HG31">
        <v>42816.2</v>
      </c>
      <c r="HH31">
        <v>2.05375</v>
      </c>
      <c r="HI31">
        <v>2.2194199999999999</v>
      </c>
      <c r="HJ31">
        <v>9.4443600000000003E-2</v>
      </c>
      <c r="HK31">
        <v>0</v>
      </c>
      <c r="HL31">
        <v>23.349799999999998</v>
      </c>
      <c r="HM31">
        <v>999.9</v>
      </c>
      <c r="HN31">
        <v>63.088000000000001</v>
      </c>
      <c r="HO31">
        <v>24.622</v>
      </c>
      <c r="HP31">
        <v>19.2562</v>
      </c>
      <c r="HQ31">
        <v>60.890799999999999</v>
      </c>
      <c r="HR31">
        <v>17.507999999999999</v>
      </c>
      <c r="HS31">
        <v>1</v>
      </c>
      <c r="HT31">
        <v>-0.17243900000000001</v>
      </c>
      <c r="HU31">
        <v>-0.59824100000000002</v>
      </c>
      <c r="HV31">
        <v>20.299600000000002</v>
      </c>
      <c r="HW31">
        <v>5.24709</v>
      </c>
      <c r="HX31">
        <v>11.987</v>
      </c>
      <c r="HY31">
        <v>4.9735500000000004</v>
      </c>
      <c r="HZ31">
        <v>3.29705</v>
      </c>
      <c r="IA31">
        <v>999.9</v>
      </c>
      <c r="IB31">
        <v>9999</v>
      </c>
      <c r="IC31">
        <v>9999</v>
      </c>
      <c r="ID31">
        <v>9999</v>
      </c>
      <c r="IE31">
        <v>4.9719499999999996</v>
      </c>
      <c r="IF31">
        <v>1.85389</v>
      </c>
      <c r="IG31">
        <v>1.85493</v>
      </c>
      <c r="IH31">
        <v>1.8592599999999999</v>
      </c>
      <c r="II31">
        <v>1.85364</v>
      </c>
      <c r="IJ31">
        <v>1.85806</v>
      </c>
      <c r="IK31">
        <v>1.8551800000000001</v>
      </c>
      <c r="IL31">
        <v>1.85379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-0.20599999999999999</v>
      </c>
      <c r="JA31">
        <v>0.157</v>
      </c>
      <c r="JB31">
        <v>5.0719140947348397E-2</v>
      </c>
      <c r="JC31">
        <v>-6.8838208586326796E-4</v>
      </c>
      <c r="JD31">
        <v>1.2146953680521199E-7</v>
      </c>
      <c r="JE31">
        <v>-3.3979593155360199E-13</v>
      </c>
      <c r="JF31">
        <v>2.1192766313855201E-2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62.5</v>
      </c>
      <c r="JO31">
        <v>38.1</v>
      </c>
      <c r="JP31">
        <v>0.944824</v>
      </c>
      <c r="JQ31">
        <v>2.3767100000000001</v>
      </c>
      <c r="JR31">
        <v>1.5966800000000001</v>
      </c>
      <c r="JS31">
        <v>2.32422</v>
      </c>
      <c r="JT31">
        <v>1.5905800000000001</v>
      </c>
      <c r="JU31">
        <v>2.4584999999999999</v>
      </c>
      <c r="JV31">
        <v>29.325099999999999</v>
      </c>
      <c r="JW31">
        <v>13.886900000000001</v>
      </c>
      <c r="JX31">
        <v>18</v>
      </c>
      <c r="JY31">
        <v>499.79500000000002</v>
      </c>
      <c r="JZ31">
        <v>593.44899999999996</v>
      </c>
      <c r="KA31">
        <v>25.000599999999999</v>
      </c>
      <c r="KB31">
        <v>25.034199999999998</v>
      </c>
      <c r="KC31">
        <v>30.0001</v>
      </c>
      <c r="KD31">
        <v>24.970800000000001</v>
      </c>
      <c r="KE31">
        <v>24.935600000000001</v>
      </c>
      <c r="KF31">
        <v>18.9361</v>
      </c>
      <c r="KG31">
        <v>18.733799999999999</v>
      </c>
      <c r="KH31">
        <v>52.174199999999999</v>
      </c>
      <c r="KI31">
        <v>25</v>
      </c>
      <c r="KJ31">
        <v>400</v>
      </c>
      <c r="KK31">
        <v>15.812200000000001</v>
      </c>
      <c r="KL31">
        <v>100.675</v>
      </c>
      <c r="KM31">
        <v>100.60299999999999</v>
      </c>
    </row>
    <row r="32" spans="1:299" x14ac:dyDescent="0.2">
      <c r="A32">
        <v>16</v>
      </c>
      <c r="B32">
        <v>1686871098.0999999</v>
      </c>
      <c r="C32">
        <v>26818.0999999046</v>
      </c>
      <c r="D32" t="s">
        <v>507</v>
      </c>
      <c r="E32" t="s">
        <v>508</v>
      </c>
      <c r="F32">
        <v>30</v>
      </c>
      <c r="G32">
        <v>20.6</v>
      </c>
      <c r="H32" t="s">
        <v>450</v>
      </c>
      <c r="I32">
        <v>50</v>
      </c>
      <c r="J32">
        <v>80</v>
      </c>
      <c r="K32">
        <v>1686871090.0999999</v>
      </c>
      <c r="L32">
        <f t="shared" si="0"/>
        <v>2.8873496651317154E-4</v>
      </c>
      <c r="M32">
        <f t="shared" si="1"/>
        <v>0.28873496651317154</v>
      </c>
      <c r="N32">
        <f t="shared" si="2"/>
        <v>1.8372571361815839</v>
      </c>
      <c r="O32">
        <f t="shared" si="3"/>
        <v>398.35840000000002</v>
      </c>
      <c r="P32">
        <f t="shared" si="4"/>
        <v>230.45831013989007</v>
      </c>
      <c r="Q32">
        <f t="shared" si="5"/>
        <v>23.497423759639091</v>
      </c>
      <c r="R32">
        <f t="shared" si="6"/>
        <v>40.616440029131418</v>
      </c>
      <c r="S32">
        <f t="shared" si="7"/>
        <v>1.8414947294543158E-2</v>
      </c>
      <c r="T32">
        <f t="shared" si="8"/>
        <v>3.8537920842116846</v>
      </c>
      <c r="U32">
        <f t="shared" si="9"/>
        <v>1.8366201518018137E-2</v>
      </c>
      <c r="V32">
        <f t="shared" si="10"/>
        <v>1.1483244730009121E-2</v>
      </c>
      <c r="W32">
        <f t="shared" si="11"/>
        <v>82.094861645855673</v>
      </c>
      <c r="X32">
        <f t="shared" si="12"/>
        <v>25.933166071846092</v>
      </c>
      <c r="Y32">
        <f t="shared" si="13"/>
        <v>25.1664733333333</v>
      </c>
      <c r="Z32">
        <f t="shared" si="14"/>
        <v>3.2113730444969519</v>
      </c>
      <c r="AA32">
        <f t="shared" si="15"/>
        <v>49.921321809137545</v>
      </c>
      <c r="AB32">
        <f t="shared" si="16"/>
        <v>1.6466540808714123</v>
      </c>
      <c r="AC32">
        <f t="shared" si="17"/>
        <v>3.2984985597276602</v>
      </c>
      <c r="AD32">
        <f t="shared" si="18"/>
        <v>1.5647189636255396</v>
      </c>
      <c r="AE32">
        <f t="shared" si="19"/>
        <v>-12.733212023230864</v>
      </c>
      <c r="AF32">
        <f t="shared" si="20"/>
        <v>93.56102248423953</v>
      </c>
      <c r="AG32">
        <f t="shared" si="21"/>
        <v>5.1555862790163198</v>
      </c>
      <c r="AH32">
        <f t="shared" si="22"/>
        <v>168.07825838588064</v>
      </c>
      <c r="AI32">
        <f t="shared" si="23"/>
        <v>2.1651131611262202</v>
      </c>
      <c r="AJ32">
        <f t="shared" si="24"/>
        <v>0.29050788510163583</v>
      </c>
      <c r="AK32">
        <f t="shared" si="25"/>
        <v>1.8372571361815839</v>
      </c>
      <c r="AL32">
        <v>406.43840759604899</v>
      </c>
      <c r="AM32">
        <v>405.12911515151501</v>
      </c>
      <c r="AN32">
        <v>3.4424373380715599E-2</v>
      </c>
      <c r="AO32">
        <v>67.036948556786299</v>
      </c>
      <c r="AP32">
        <f t="shared" si="26"/>
        <v>0.28873496651317154</v>
      </c>
      <c r="AQ32">
        <v>15.977032862686</v>
      </c>
      <c r="AR32">
        <v>16.147494545454499</v>
      </c>
      <c r="AS32">
        <v>-7.4919291402948501E-6</v>
      </c>
      <c r="AT32">
        <v>77.5245520095079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54087.036231199236</v>
      </c>
      <c r="AZ32" t="s">
        <v>439</v>
      </c>
      <c r="BA32">
        <v>10014.1</v>
      </c>
      <c r="BB32">
        <v>225.19399999999999</v>
      </c>
      <c r="BC32">
        <v>1046.96</v>
      </c>
      <c r="BD32">
        <f t="shared" si="30"/>
        <v>0.78490677771834649</v>
      </c>
      <c r="BE32">
        <v>-1.3787935212400999</v>
      </c>
      <c r="BF32" t="s">
        <v>509</v>
      </c>
      <c r="BG32">
        <v>10095.200000000001</v>
      </c>
      <c r="BH32">
        <v>360.55815999999999</v>
      </c>
      <c r="BI32">
        <v>435.00682556860801</v>
      </c>
      <c r="BJ32">
        <f t="shared" si="31"/>
        <v>0.17114367222007232</v>
      </c>
      <c r="BK32">
        <v>0.5</v>
      </c>
      <c r="BL32">
        <f t="shared" si="32"/>
        <v>421.19864002375959</v>
      </c>
      <c r="BM32">
        <f t="shared" si="33"/>
        <v>1.8372571361815839</v>
      </c>
      <c r="BN32">
        <f t="shared" si="34"/>
        <v>36.042740993883271</v>
      </c>
      <c r="BO32">
        <f t="shared" si="35"/>
        <v>7.6354725581266551E-3</v>
      </c>
      <c r="BP32">
        <f t="shared" si="36"/>
        <v>1.4067668332134631</v>
      </c>
      <c r="BQ32">
        <f t="shared" si="37"/>
        <v>172.88224967221046</v>
      </c>
      <c r="BR32" t="s">
        <v>441</v>
      </c>
      <c r="BS32">
        <v>0</v>
      </c>
      <c r="BT32">
        <f t="shared" si="38"/>
        <v>172.88224967221046</v>
      </c>
      <c r="BU32">
        <f t="shared" si="39"/>
        <v>0.60257577695193199</v>
      </c>
      <c r="BV32">
        <f t="shared" si="40"/>
        <v>0.2840201660375149</v>
      </c>
      <c r="BW32">
        <f t="shared" si="41"/>
        <v>0.70011297530671868</v>
      </c>
      <c r="BX32">
        <f t="shared" si="42"/>
        <v>0.35483372080256165</v>
      </c>
      <c r="BY32">
        <f t="shared" si="43"/>
        <v>0.7446805713930631</v>
      </c>
      <c r="BZ32">
        <f t="shared" si="44"/>
        <v>0.13618342532267283</v>
      </c>
      <c r="CA32">
        <f t="shared" si="45"/>
        <v>0.8638165746773272</v>
      </c>
      <c r="CB32">
        <v>330</v>
      </c>
      <c r="CC32">
        <v>290</v>
      </c>
      <c r="CD32">
        <v>429.59</v>
      </c>
      <c r="CE32">
        <v>145</v>
      </c>
      <c r="CF32">
        <v>10095.200000000001</v>
      </c>
      <c r="CG32">
        <v>428.67</v>
      </c>
      <c r="CH32">
        <v>0.92</v>
      </c>
      <c r="CI32">
        <v>300</v>
      </c>
      <c r="CJ32">
        <v>24.1</v>
      </c>
      <c r="CK32">
        <v>435.00682556860801</v>
      </c>
      <c r="CL32">
        <v>1.4202440353785</v>
      </c>
      <c r="CM32">
        <v>-6.4020631243208603</v>
      </c>
      <c r="CN32">
        <v>1.2498015659469299</v>
      </c>
      <c r="CO32">
        <v>0.48377232897838701</v>
      </c>
      <c r="CP32">
        <v>-7.9456553948832002E-3</v>
      </c>
      <c r="CQ32">
        <v>290</v>
      </c>
      <c r="CR32">
        <v>428.8</v>
      </c>
      <c r="CS32">
        <v>745</v>
      </c>
      <c r="CT32">
        <v>10065.799999999999</v>
      </c>
      <c r="CU32">
        <v>428.65</v>
      </c>
      <c r="CV32">
        <v>0.15</v>
      </c>
      <c r="DJ32">
        <f t="shared" si="46"/>
        <v>500.01266666666697</v>
      </c>
      <c r="DK32">
        <f t="shared" si="47"/>
        <v>421.19864002375959</v>
      </c>
      <c r="DL32">
        <f t="shared" si="48"/>
        <v>0.84237593985704229</v>
      </c>
      <c r="DM32">
        <f t="shared" si="49"/>
        <v>0.16418556392409184</v>
      </c>
      <c r="DN32">
        <v>3</v>
      </c>
      <c r="DO32">
        <v>0.5</v>
      </c>
      <c r="DP32" t="s">
        <v>442</v>
      </c>
      <c r="DQ32">
        <v>2</v>
      </c>
      <c r="DR32" t="b">
        <v>1</v>
      </c>
      <c r="DS32">
        <v>1686871090.0999999</v>
      </c>
      <c r="DT32">
        <v>398.35840000000002</v>
      </c>
      <c r="DU32">
        <v>399.72666666666697</v>
      </c>
      <c r="DV32">
        <v>16.1500733333333</v>
      </c>
      <c r="DW32">
        <v>15.9786133333333</v>
      </c>
      <c r="DX32">
        <v>398.54140000000001</v>
      </c>
      <c r="DY32">
        <v>15.9930733333333</v>
      </c>
      <c r="DZ32">
        <v>500.08659999999998</v>
      </c>
      <c r="EA32">
        <v>101.8596</v>
      </c>
      <c r="EB32">
        <v>9.9942033333333305E-2</v>
      </c>
      <c r="EC32">
        <v>25.616793333333302</v>
      </c>
      <c r="ED32">
        <v>25.1664733333333</v>
      </c>
      <c r="EE32">
        <v>999.9</v>
      </c>
      <c r="EF32">
        <v>0</v>
      </c>
      <c r="EG32">
        <v>0</v>
      </c>
      <c r="EH32">
        <v>9995.5833333333303</v>
      </c>
      <c r="EI32">
        <v>0</v>
      </c>
      <c r="EJ32">
        <v>0.221023</v>
      </c>
      <c r="EK32">
        <v>-1.38956866666667</v>
      </c>
      <c r="EL32">
        <v>404.87860000000001</v>
      </c>
      <c r="EM32">
        <v>406.2176</v>
      </c>
      <c r="EN32">
        <v>0.17768639999999999</v>
      </c>
      <c r="EO32">
        <v>399.72666666666697</v>
      </c>
      <c r="EP32">
        <v>15.9786133333333</v>
      </c>
      <c r="EQ32">
        <v>1.6456713333333299</v>
      </c>
      <c r="ER32">
        <v>1.6275726666666701</v>
      </c>
      <c r="ES32">
        <v>14.393233333333299</v>
      </c>
      <c r="ET32">
        <v>14.22236</v>
      </c>
      <c r="EU32">
        <v>500.01266666666697</v>
      </c>
      <c r="EV32">
        <v>0.92000093333333299</v>
      </c>
      <c r="EW32">
        <v>7.9999253333333298E-2</v>
      </c>
      <c r="EX32">
        <v>0</v>
      </c>
      <c r="EY32">
        <v>360.58019999999999</v>
      </c>
      <c r="EZ32">
        <v>4.9999900000000004</v>
      </c>
      <c r="FA32">
        <v>1795.6946666666699</v>
      </c>
      <c r="FB32">
        <v>4251.3573333333297</v>
      </c>
      <c r="FC32">
        <v>36.5</v>
      </c>
      <c r="FD32">
        <v>39.25</v>
      </c>
      <c r="FE32">
        <v>38.125</v>
      </c>
      <c r="FF32">
        <v>39.149799999999999</v>
      </c>
      <c r="FG32">
        <v>39.436999999999998</v>
      </c>
      <c r="FH32">
        <v>455.41266666666701</v>
      </c>
      <c r="FI32">
        <v>39.6</v>
      </c>
      <c r="FJ32">
        <v>0</v>
      </c>
      <c r="FK32">
        <v>1460.3000001907301</v>
      </c>
      <c r="FL32">
        <v>0</v>
      </c>
      <c r="FM32">
        <v>360.55815999999999</v>
      </c>
      <c r="FN32">
        <v>-0.32946153112585402</v>
      </c>
      <c r="FO32">
        <v>-21.122307606344702</v>
      </c>
      <c r="FP32">
        <v>1795.5608</v>
      </c>
      <c r="FQ32">
        <v>15</v>
      </c>
      <c r="FR32">
        <v>1686871122.0999999</v>
      </c>
      <c r="FS32" t="s">
        <v>510</v>
      </c>
      <c r="FT32">
        <v>1686871122.0999999</v>
      </c>
      <c r="FU32">
        <v>1686871120.0999999</v>
      </c>
      <c r="FV32">
        <v>16</v>
      </c>
      <c r="FW32">
        <v>2.4E-2</v>
      </c>
      <c r="FX32">
        <v>-2E-3</v>
      </c>
      <c r="FY32">
        <v>-0.183</v>
      </c>
      <c r="FZ32">
        <v>0.157</v>
      </c>
      <c r="GA32">
        <v>400</v>
      </c>
      <c r="GB32">
        <v>16</v>
      </c>
      <c r="GC32">
        <v>0.97</v>
      </c>
      <c r="GD32">
        <v>0.15</v>
      </c>
      <c r="GE32">
        <v>-1.42984714285714</v>
      </c>
      <c r="GF32">
        <v>0.26828649350649197</v>
      </c>
      <c r="GG32">
        <v>0.24055333910328799</v>
      </c>
      <c r="GH32">
        <v>1</v>
      </c>
      <c r="GI32">
        <v>360.59</v>
      </c>
      <c r="GJ32">
        <v>-0.46857142684090303</v>
      </c>
      <c r="GK32">
        <v>0.17728209491223301</v>
      </c>
      <c r="GL32">
        <v>1</v>
      </c>
      <c r="GM32">
        <v>0.183237095238095</v>
      </c>
      <c r="GN32">
        <v>-0.10168137662337599</v>
      </c>
      <c r="GO32">
        <v>1.0507295650912799E-2</v>
      </c>
      <c r="GP32">
        <v>0</v>
      </c>
      <c r="GQ32">
        <v>2</v>
      </c>
      <c r="GR32">
        <v>3</v>
      </c>
      <c r="GS32" t="s">
        <v>466</v>
      </c>
      <c r="GT32">
        <v>2.9492099999999999</v>
      </c>
      <c r="GU32">
        <v>2.7106400000000002</v>
      </c>
      <c r="GV32">
        <v>0.10543</v>
      </c>
      <c r="GW32">
        <v>0.105362</v>
      </c>
      <c r="GX32">
        <v>8.7746699999999997E-2</v>
      </c>
      <c r="GY32">
        <v>8.7816599999999995E-2</v>
      </c>
      <c r="GZ32">
        <v>27720.1</v>
      </c>
      <c r="HA32">
        <v>32020.5</v>
      </c>
      <c r="HB32">
        <v>30895.599999999999</v>
      </c>
      <c r="HC32">
        <v>34483.4</v>
      </c>
      <c r="HD32">
        <v>38424.6</v>
      </c>
      <c r="HE32">
        <v>38957.4</v>
      </c>
      <c r="HF32">
        <v>42478.7</v>
      </c>
      <c r="HG32">
        <v>42778.3</v>
      </c>
      <c r="HH32">
        <v>2.0464699999999998</v>
      </c>
      <c r="HI32">
        <v>2.2113999999999998</v>
      </c>
      <c r="HJ32">
        <v>8.5555000000000006E-2</v>
      </c>
      <c r="HK32">
        <v>0</v>
      </c>
      <c r="HL32">
        <v>23.766500000000001</v>
      </c>
      <c r="HM32">
        <v>999.9</v>
      </c>
      <c r="HN32">
        <v>62.776000000000003</v>
      </c>
      <c r="HO32">
        <v>24.672999999999998</v>
      </c>
      <c r="HP32">
        <v>19.219200000000001</v>
      </c>
      <c r="HQ32">
        <v>60.719900000000003</v>
      </c>
      <c r="HR32">
        <v>17.624199999999998</v>
      </c>
      <c r="HS32">
        <v>1</v>
      </c>
      <c r="HT32">
        <v>-0.130887</v>
      </c>
      <c r="HU32">
        <v>-0.468194</v>
      </c>
      <c r="HV32">
        <v>20.299800000000001</v>
      </c>
      <c r="HW32">
        <v>5.2460399999999998</v>
      </c>
      <c r="HX32">
        <v>11.9861</v>
      </c>
      <c r="HY32">
        <v>4.9729999999999999</v>
      </c>
      <c r="HZ32">
        <v>3.2970999999999999</v>
      </c>
      <c r="IA32">
        <v>999.9</v>
      </c>
      <c r="IB32">
        <v>9999</v>
      </c>
      <c r="IC32">
        <v>9999</v>
      </c>
      <c r="ID32">
        <v>9999</v>
      </c>
      <c r="IE32">
        <v>4.97194</v>
      </c>
      <c r="IF32">
        <v>1.85392</v>
      </c>
      <c r="IG32">
        <v>1.8549599999999999</v>
      </c>
      <c r="IH32">
        <v>1.85928</v>
      </c>
      <c r="II32">
        <v>1.85364</v>
      </c>
      <c r="IJ32">
        <v>1.85806</v>
      </c>
      <c r="IK32">
        <v>1.85521</v>
      </c>
      <c r="IL32">
        <v>1.85379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-0.183</v>
      </c>
      <c r="JA32">
        <v>0.157</v>
      </c>
      <c r="JB32">
        <v>5.0719140947348397E-2</v>
      </c>
      <c r="JC32">
        <v>-6.8838208586326796E-4</v>
      </c>
      <c r="JD32">
        <v>1.2146953680521199E-7</v>
      </c>
      <c r="JE32">
        <v>-3.3979593155360199E-13</v>
      </c>
      <c r="JF32">
        <v>2.3120142174284899E-2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86.9</v>
      </c>
      <c r="JO32">
        <v>24.1</v>
      </c>
      <c r="JP32">
        <v>0.94238299999999997</v>
      </c>
      <c r="JQ32">
        <v>2.3791500000000001</v>
      </c>
      <c r="JR32">
        <v>1.5966800000000001</v>
      </c>
      <c r="JS32">
        <v>2.32422</v>
      </c>
      <c r="JT32">
        <v>1.5905800000000001</v>
      </c>
      <c r="JU32">
        <v>2.4011200000000001</v>
      </c>
      <c r="JV32">
        <v>29.346399999999999</v>
      </c>
      <c r="JW32">
        <v>13.475300000000001</v>
      </c>
      <c r="JX32">
        <v>18</v>
      </c>
      <c r="JY32">
        <v>499.83300000000003</v>
      </c>
      <c r="JZ32">
        <v>593.048</v>
      </c>
      <c r="KA32">
        <v>25</v>
      </c>
      <c r="KB32">
        <v>25.556899999999999</v>
      </c>
      <c r="KC32">
        <v>30.000299999999999</v>
      </c>
      <c r="KD32">
        <v>25.4679</v>
      </c>
      <c r="KE32">
        <v>25.425999999999998</v>
      </c>
      <c r="KF32">
        <v>18.887499999999999</v>
      </c>
      <c r="KG32">
        <v>17.700399999999998</v>
      </c>
      <c r="KH32">
        <v>52.927399999999999</v>
      </c>
      <c r="KI32">
        <v>25</v>
      </c>
      <c r="KJ32">
        <v>400</v>
      </c>
      <c r="KK32">
        <v>15.976599999999999</v>
      </c>
      <c r="KL32">
        <v>100.583</v>
      </c>
      <c r="KM32">
        <v>100.512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2023-06-15T16:23:31Z</dcterms:created>
  <dcterms:modified xsi:type="dcterms:W3CDTF">2023-06-30T18:21:35Z</dcterms:modified>
</cp:coreProperties>
</file>